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4. бюджет 2017\"/>
    </mc:Choice>
  </mc:AlternateContent>
  <bookViews>
    <workbookView xWindow="0" yWindow="0" windowWidth="20490" windowHeight="7620"/>
  </bookViews>
  <sheets>
    <sheet name="пр 07.02." sheetId="101" r:id="rId1"/>
  </sheets>
  <definedNames>
    <definedName name="_xlnm.Print_Area" localSheetId="0">'пр 07.02.'!$A$1:$I$110</definedName>
  </definedNames>
  <calcPr calcId="162913"/>
</workbook>
</file>

<file path=xl/calcChain.xml><?xml version="1.0" encoding="utf-8"?>
<calcChain xmlns="http://schemas.openxmlformats.org/spreadsheetml/2006/main">
  <c r="I68" i="101" l="1"/>
  <c r="I9" i="101"/>
  <c r="I13" i="101"/>
  <c r="I30" i="101"/>
  <c r="I28" i="101"/>
  <c r="I11" i="101"/>
  <c r="I16" i="101"/>
  <c r="I18" i="101"/>
  <c r="I24" i="101"/>
  <c r="I104" i="101" s="1"/>
  <c r="I25" i="101"/>
  <c r="I36" i="101"/>
  <c r="I37" i="101"/>
  <c r="I40" i="101"/>
  <c r="I41" i="101"/>
  <c r="I43" i="101"/>
  <c r="I44" i="101"/>
  <c r="I51" i="101"/>
  <c r="I52" i="101"/>
  <c r="I54" i="101"/>
  <c r="I61" i="101"/>
  <c r="I62" i="101"/>
  <c r="I65" i="101"/>
  <c r="I66" i="101"/>
  <c r="F68" i="101"/>
  <c r="H68" i="101"/>
  <c r="I69" i="101"/>
  <c r="I79" i="101"/>
</calcChain>
</file>

<file path=xl/comments1.xml><?xml version="1.0" encoding="utf-8"?>
<comments xmlns="http://schemas.openxmlformats.org/spreadsheetml/2006/main">
  <authors>
    <author>Default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<sst xmlns="http://schemas.openxmlformats.org/spreadsheetml/2006/main" count="379" uniqueCount="214">
  <si>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</si>
  <si>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</si>
  <si>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</si>
  <si>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</si>
  <si>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</si>
  <si>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</si>
  <si>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</si>
  <si>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</si>
  <si>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Капітальний ремонт житлового фонду</t>
  </si>
  <si>
    <t>Мелітопольської міської ради Запорізької області</t>
  </si>
  <si>
    <t>Палаци і будинки культури, клуби та інші заходи клубного типу</t>
  </si>
  <si>
    <t>Школи естетичного виховання дітей</t>
  </si>
  <si>
    <t>Музеї і виставки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</si>
  <si>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</si>
  <si>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</si>
  <si>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</si>
  <si>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</si>
  <si>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</si>
  <si>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</si>
  <si>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</si>
  <si>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</si>
  <si>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</si>
  <si>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</si>
  <si>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</si>
  <si>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</si>
  <si>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</si>
  <si>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 xml:space="preserve">Фінансове управління Мелітопольської міської ради Запорізької області 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</si>
  <si>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</si>
  <si>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</si>
  <si>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</si>
  <si>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</si>
  <si>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</si>
  <si>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</si>
  <si>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</si>
  <si>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0726</t>
  </si>
  <si>
    <t>0828</t>
  </si>
  <si>
    <t>0824</t>
  </si>
  <si>
    <t>0610</t>
  </si>
  <si>
    <t>0620</t>
  </si>
  <si>
    <t>0456</t>
  </si>
  <si>
    <t>0490</t>
  </si>
  <si>
    <t>0990</t>
  </si>
  <si>
    <t xml:space="preserve">    Я.В.Чабан</t>
  </si>
  <si>
    <t>0133</t>
  </si>
  <si>
    <t>Інші видатки</t>
  </si>
  <si>
    <t>Бібліотеки</t>
  </si>
  <si>
    <t>0829</t>
  </si>
  <si>
    <t>Інші культурно-освітні заклади та заходи</t>
  </si>
  <si>
    <t xml:space="preserve">    С.А.Мінько</t>
  </si>
  <si>
    <t xml:space="preserve">Додаток  6                                                                   до рішення   ___сесії Мелітопольскої міської ради Запорізької області _____ скликання   від _______  №_______ "Про_____________ бюджет на 20___рік"                               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</si>
  <si>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</si>
  <si>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</si>
  <si>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</si>
  <si>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</si>
  <si>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Котельня по вул. Менжинського, 50/1 м.Мелитополь - реконструкція</t>
  </si>
  <si>
    <t>Реконструкція ТП - 17, вул.Гвардійська,33 м.Мелітополь</t>
  </si>
  <si>
    <t>Реконструкція ТП - 263, вул. Харьківська,140 м.Мелітополь</t>
  </si>
  <si>
    <t>1060</t>
  </si>
  <si>
    <t>1090</t>
  </si>
  <si>
    <t>Інші видатки на соціальний захист населення</t>
  </si>
  <si>
    <t>КУ "Стадіон "Спартак" ім. О.Олексенка" ММР ЗО - реконструкція північного крила західної трибуни</t>
  </si>
  <si>
    <t>Реконструкція будівлі централізованої лабораторії по просп. Б.Хмельницького, 46/9 (коригування)</t>
  </si>
  <si>
    <t xml:space="preserve">Мелітопольський міський голова </t>
  </si>
  <si>
    <t>Реконструкція Ново-Пилипівського водогону м. Мелітополь Запорізької області</t>
  </si>
  <si>
    <t>Реконструкція КНС №7 для відведення каналізаційних стоків житлових будинків №1/1,1/2,1/3 пров. Бадигіна м. Мелітополь</t>
  </si>
  <si>
    <t>Реконструкція каналізаційних мереж від КНС №7 по вул. Бєлякова до камери погашення по вул. Дружби м. Мелітополь</t>
  </si>
  <si>
    <t>Реконструкція каналізаційних мереж  по вул. Осипенко від вул. Г.Сталінграду до вул. Гоголя в м. Мелітополі Запорізької області</t>
  </si>
  <si>
    <t>Реконструкція каналізаційних мереж  по вул. О.Невського від вул. Університетській до вул. Гетьманській в м. Мелітополі Запорізької області</t>
  </si>
  <si>
    <t>Перелік об"єктів,  видатки  на  які  у 2017 році будуть  проводитися   за рахунок</t>
  </si>
  <si>
    <t>Будівництво та реконструкція скверів</t>
  </si>
  <si>
    <t>Реконструкція котельні 285 кварталу, вул. Садова,47/1 м. Мелітополь Запорізької області</t>
  </si>
  <si>
    <t>Будівництво котельні 113/3 кварталу, вул. Шмідта, м. Мелітополь Запорізької області</t>
  </si>
  <si>
    <t>Реконструкція котельні, вул. Покровська, 61/1 м. Мелітополь Запорізької області</t>
  </si>
  <si>
    <t>Реконструкція каналізаційного колектору по просп. Б. Хмельницького від вул. Шмідта до житлового будинку № 73 по просп. Б. Хмельницького у м. Мелітополі Запорізької області</t>
  </si>
  <si>
    <t>Реконструкція ДНЗ № 34 по вул. Бєляєва, 16, м. Мелітополь</t>
  </si>
  <si>
    <t>0722</t>
  </si>
  <si>
    <t>Реконструкція дорожнього покриття</t>
  </si>
  <si>
    <t>0411</t>
  </si>
  <si>
    <t>Ліквідація підтоплення північної частини м. Мелітополь Запорізької області</t>
  </si>
  <si>
    <t>Будівництво котельні до жилих будинків вул Вакуленчука, 106, вул. Садстанції, 12 м. Мелітополь Запорізької області</t>
  </si>
  <si>
    <t>Код ТПКВКМБ/ТКВКБМС</t>
  </si>
  <si>
    <t>0180</t>
  </si>
  <si>
    <t>7450</t>
  </si>
  <si>
    <t>1010</t>
  </si>
  <si>
    <t>1020</t>
  </si>
  <si>
    <t>1170</t>
  </si>
  <si>
    <t>2010</t>
  </si>
  <si>
    <t>2020</t>
  </si>
  <si>
    <t>2050</t>
  </si>
  <si>
    <t>2140</t>
  </si>
  <si>
    <t>2180</t>
  </si>
  <si>
    <t>4060</t>
  </si>
  <si>
    <t>4070</t>
  </si>
  <si>
    <t>4090</t>
  </si>
  <si>
    <t>4100</t>
  </si>
  <si>
    <t>4200</t>
  </si>
  <si>
    <t>6010</t>
  </si>
  <si>
    <t>6021</t>
  </si>
  <si>
    <t>6060</t>
  </si>
  <si>
    <t>6051</t>
  </si>
  <si>
    <t>6324</t>
  </si>
  <si>
    <t>3400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</si>
  <si>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</si>
  <si>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Будівництво та придбання житла для окремих категорій населення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</si>
  <si>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</si>
  <si>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</si>
  <si>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Дошкільна освіта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</si>
  <si>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</si>
  <si>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</si>
  <si>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</si>
  <si>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</si>
  <si>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</si>
  <si>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Лікарсько-акушерська допомога вагідним, породіллям та новонародженим</t>
  </si>
  <si>
    <t>Надання стоматологічної допомоги населенню</t>
  </si>
  <si>
    <t>Первинна медична допомога населенню</t>
  </si>
  <si>
    <t>Забезпечення надійного та безперебійного функціонування житлово-експлуатаційного господарства</t>
  </si>
  <si>
    <t>Утримання та розвиток інфраструктури доріг</t>
  </si>
  <si>
    <t>Заходи з енергозбереження</t>
  </si>
  <si>
    <t>0421</t>
  </si>
  <si>
    <t>Проведення заходів із землеустрою</t>
  </si>
  <si>
    <t>Забезпечення фукціонування теплових мереж</t>
  </si>
  <si>
    <t>Реалізація заходів щодо інвестиційного розвитку території</t>
  </si>
  <si>
    <t>0300000</t>
  </si>
  <si>
    <t>0310000</t>
  </si>
  <si>
    <t>0310180</t>
  </si>
  <si>
    <t>0316324</t>
  </si>
  <si>
    <t>0317450</t>
  </si>
  <si>
    <t>1000000</t>
  </si>
  <si>
    <t>1010000</t>
  </si>
  <si>
    <t>1011010</t>
  </si>
  <si>
    <t>1011020</t>
  </si>
  <si>
    <t>1011090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</si>
  <si>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</si>
  <si>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</si>
  <si>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</si>
  <si>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</si>
  <si>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1400000</t>
  </si>
  <si>
    <t>1410000</t>
  </si>
  <si>
    <t>1412010</t>
  </si>
  <si>
    <t>1412180</t>
  </si>
  <si>
    <t>1500000</t>
  </si>
  <si>
    <t>1510000</t>
  </si>
  <si>
    <t>1510180</t>
  </si>
  <si>
    <t>1513400</t>
  </si>
  <si>
    <t>2000000</t>
  </si>
  <si>
    <t>2010000</t>
  </si>
  <si>
    <t>2010180</t>
  </si>
  <si>
    <t>2400000</t>
  </si>
  <si>
    <t>2410000</t>
  </si>
  <si>
    <t>2410180</t>
  </si>
  <si>
    <t>2414060</t>
  </si>
  <si>
    <t>2414070</t>
  </si>
  <si>
    <t>2414090</t>
  </si>
  <si>
    <t>2414100</t>
  </si>
  <si>
    <t>2414200</t>
  </si>
  <si>
    <t>Капітальний ремонт об"єктів житлового господарства</t>
  </si>
  <si>
    <t>4500000</t>
  </si>
  <si>
    <t>4510000</t>
  </si>
  <si>
    <t>4510180</t>
  </si>
  <si>
    <t>4517310</t>
  </si>
  <si>
    <t>7500000</t>
  </si>
  <si>
    <t>7510000</t>
  </si>
  <si>
    <t>7510180</t>
  </si>
  <si>
    <t>4700000</t>
  </si>
  <si>
    <t>4710000</t>
  </si>
  <si>
    <t>4710180</t>
  </si>
  <si>
    <t>4711010</t>
  </si>
  <si>
    <t>4711020</t>
  </si>
  <si>
    <t>4711090</t>
  </si>
  <si>
    <t>4712020</t>
  </si>
  <si>
    <t>4712180</t>
  </si>
  <si>
    <t>4716050</t>
  </si>
  <si>
    <t>Фінансова підтримка об"єктів комунального господарства</t>
  </si>
  <si>
    <t>4716051</t>
  </si>
  <si>
    <t>4716060</t>
  </si>
  <si>
    <t>4714070</t>
  </si>
  <si>
    <t>4714090</t>
  </si>
  <si>
    <t>4714100</t>
  </si>
  <si>
    <t>4716310</t>
  </si>
  <si>
    <t>4716650</t>
  </si>
  <si>
    <t>4000000</t>
  </si>
  <si>
    <t>4010000</t>
  </si>
  <si>
    <t>4016060</t>
  </si>
  <si>
    <t>4016650</t>
  </si>
  <si>
    <t>4017410</t>
  </si>
  <si>
    <t>4017470</t>
  </si>
  <si>
    <t>4016010</t>
  </si>
  <si>
    <t>4016020</t>
  </si>
  <si>
    <t>4016021</t>
  </si>
  <si>
    <t>4018600</t>
  </si>
  <si>
    <t>1011030</t>
  </si>
  <si>
    <t>1030</t>
  </si>
  <si>
    <t>Надання загальної сереньої освіти вечерніми (змінними) школами</t>
  </si>
  <si>
    <t>Реконструкція каналізаційного колектору по вул. Кізіярській від вул. Брів-ла-Гайард до вул. Гоголя м. Мелітополь Запорізької області</t>
  </si>
  <si>
    <t>476310</t>
  </si>
  <si>
    <t>1115031</t>
  </si>
  <si>
    <t>5031</t>
  </si>
  <si>
    <t>1412020</t>
  </si>
  <si>
    <t>1412050</t>
  </si>
  <si>
    <t>1412140</t>
  </si>
  <si>
    <t>Багатопрофільна медична допомога населенню, що надається територіальними медичними об"єднаннями</t>
  </si>
  <si>
    <t>Благоустрій міст, сіл, селищ</t>
  </si>
  <si>
    <t>6050</t>
  </si>
  <si>
    <t>6020</t>
  </si>
  <si>
    <t>0316320</t>
  </si>
  <si>
    <t>6320</t>
  </si>
  <si>
    <t>Надання допомоги у вирішенні житлових питань</t>
  </si>
  <si>
    <t>1115030</t>
  </si>
  <si>
    <t>5030</t>
  </si>
  <si>
    <t>Фінансова підтримка фізкультурно-спортивного руху</t>
  </si>
  <si>
    <t>Керівництво і управління у відповідній сфері у містах республіканського Автономної Республіки Крим та обласного значення</t>
  </si>
  <si>
    <t>Реконструкція каналізаційного колектору по вул. Генерала Петрова,  пров. Дачному від пр. Б. Хмельницького до вул. Дружби у м. Мелітополі Запорізької області</t>
  </si>
  <si>
    <t>Реконструкція каналізаційного колектору по вул. Гетьманський (Леніна) м. Мелітополь Запорізької області</t>
  </si>
  <si>
    <t>Реконструкція каналізаційного колектору по вул. Героїв Сталінграда від житлового будинку № 7 по вул. Героїв Сталінграду до пр. 50-річчя Перемоги у м. Мелітополі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</si>
</sst>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76" fontId="7" fillId="0" borderId="1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wrapText="1"/>
    </xf>
    <xf numFmtId="176" fontId="7" fillId="0" borderId="3" xfId="0" applyNumberFormat="1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76" fontId="5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176" fontId="7" fillId="0" borderId="1" xfId="0" applyNumberFormat="1" applyFont="1" applyBorder="1" applyAlignment="1">
      <alignment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wrapText="1"/>
    </xf>
    <xf numFmtId="176" fontId="7" fillId="0" borderId="3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wrapText="1"/>
    </xf>
    <xf numFmtId="49" fontId="20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wrapText="1"/>
    </xf>
    <xf numFmtId="2" fontId="19" fillId="0" borderId="6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wrapText="1"/>
    </xf>
    <xf numFmtId="176" fontId="20" fillId="0" borderId="3" xfId="0" applyNumberFormat="1" applyFont="1" applyBorder="1" applyAlignment="1">
      <alignment wrapText="1"/>
    </xf>
    <xf numFmtId="176" fontId="20" fillId="0" borderId="4" xfId="0" applyNumberFormat="1" applyFont="1" applyBorder="1" applyAlignment="1">
      <alignment wrapText="1"/>
    </xf>
    <xf numFmtId="176" fontId="20" fillId="0" borderId="3" xfId="0" applyNumberFormat="1" applyFont="1" applyBorder="1" applyAlignment="1">
      <alignment horizontal="right" wrapText="1"/>
    </xf>
    <xf numFmtId="176" fontId="20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wrapText="1"/>
    </xf>
    <xf numFmtId="2" fontId="19" fillId="0" borderId="6" xfId="0" applyNumberFormat="1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/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171"/>
  <sheetViews>
    <sheetView tabSelected="1" topLeftCell="A79" zoomScale="75" zoomScaleNormal="75" workbookViewId="0">
      <selection activeCell="G87" sqref="G87"/>
    </sheetView>
  </sheetViews>
  <sheetFormatPr defaultRowHeight="12.75" x14ac:dyDescent="0.2"/>
  <cols>
    <col min="1" max="1" width="11.42578125" customWidth="1"/>
    <col min="2" max="2" width="13.42578125" customWidth="1"/>
    <col min="3" max="3" width="13.85546875" customWidth="1"/>
    <col min="4" max="4" width="44.85546875" customWidth="1"/>
    <col min="5" max="5" width="87" customWidth="1"/>
    <col min="6" max="6" width="15.85546875" customWidth="1"/>
    <col min="7" max="7" width="15.28515625" customWidth="1"/>
    <col min="8" max="8" width="15.85546875" customWidth="1"/>
    <col min="9" max="9" width="15.140625" customWidth="1"/>
    <col min="10" max="10" width="12.140625" bestFit="1" customWidth="1"/>
  </cols>
  <sheetData>
    <row r="1" spans="1:10" ht="78.75" customHeight="1" x14ac:dyDescent="0.25">
      <c r="B1" s="1"/>
      <c r="C1" s="1"/>
      <c r="D1" s="1"/>
      <c r="E1" s="1"/>
      <c r="F1" s="1"/>
      <c r="G1" s="98" t="s">
        <v>49</v>
      </c>
      <c r="H1" s="98"/>
      <c r="I1" s="98"/>
      <c r="J1" s="3"/>
    </row>
    <row r="2" spans="1:10" ht="18.75" x14ac:dyDescent="0.3">
      <c r="B2" s="99" t="s">
        <v>68</v>
      </c>
      <c r="C2" s="99"/>
      <c r="D2" s="99"/>
      <c r="E2" s="99"/>
      <c r="F2" s="99"/>
      <c r="G2" s="99"/>
      <c r="H2" s="99"/>
      <c r="I2" s="99"/>
    </row>
    <row r="3" spans="1:10" ht="18.75" x14ac:dyDescent="0.3">
      <c r="B3" s="100" t="s">
        <v>0</v>
      </c>
      <c r="C3" s="100"/>
      <c r="D3" s="100"/>
      <c r="E3" s="100"/>
      <c r="F3" s="100"/>
      <c r="G3" s="100"/>
      <c r="H3" s="100"/>
      <c r="I3" s="100"/>
    </row>
    <row r="4" spans="1:10" ht="15" x14ac:dyDescent="0.25">
      <c r="B4" s="1"/>
      <c r="C4" s="1"/>
      <c r="D4" s="1"/>
      <c r="E4" s="1"/>
      <c r="F4" s="1"/>
      <c r="G4" s="1"/>
      <c r="H4" s="1"/>
      <c r="I4" s="2" t="s">
        <v>5</v>
      </c>
    </row>
    <row r="5" spans="1:10" ht="17.25" customHeight="1" x14ac:dyDescent="0.2">
      <c r="A5" s="106" t="s">
        <v>25</v>
      </c>
      <c r="B5" s="111" t="s">
        <v>80</v>
      </c>
      <c r="C5" s="111" t="s">
        <v>27</v>
      </c>
      <c r="D5" s="111" t="s">
        <v>102</v>
      </c>
      <c r="E5" s="101" t="s">
        <v>1</v>
      </c>
      <c r="F5" s="101" t="s">
        <v>4</v>
      </c>
      <c r="G5" s="101" t="s">
        <v>2</v>
      </c>
      <c r="H5" s="101" t="s">
        <v>3</v>
      </c>
      <c r="I5" s="101" t="s">
        <v>6</v>
      </c>
    </row>
    <row r="6" spans="1:10" ht="22.5" customHeight="1" x14ac:dyDescent="0.2">
      <c r="A6" s="107"/>
      <c r="B6" s="112"/>
      <c r="C6" s="112"/>
      <c r="D6" s="116"/>
      <c r="E6" s="101"/>
      <c r="F6" s="101"/>
      <c r="G6" s="101"/>
      <c r="H6" s="101"/>
      <c r="I6" s="101"/>
    </row>
    <row r="7" spans="1:10" ht="48.75" customHeight="1" x14ac:dyDescent="0.2">
      <c r="A7" s="108"/>
      <c r="B7" s="103"/>
      <c r="C7" s="103"/>
      <c r="D7" s="117"/>
      <c r="E7" s="101"/>
      <c r="F7" s="101"/>
      <c r="G7" s="101"/>
      <c r="H7" s="101"/>
      <c r="I7" s="101"/>
    </row>
    <row r="8" spans="1:10" ht="15.75" customHeight="1" x14ac:dyDescent="0.2">
      <c r="A8" s="5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10" ht="28.5" customHeight="1" x14ac:dyDescent="0.2">
      <c r="A9" s="109" t="s">
        <v>122</v>
      </c>
      <c r="B9" s="122"/>
      <c r="C9" s="102"/>
      <c r="D9" s="113" t="s">
        <v>13</v>
      </c>
      <c r="E9" s="115"/>
      <c r="F9" s="104"/>
      <c r="G9" s="104"/>
      <c r="H9" s="104"/>
      <c r="I9" s="105">
        <f>I12+I14+I15</f>
        <v>2346200</v>
      </c>
    </row>
    <row r="10" spans="1:10" ht="18.75" customHeight="1" x14ac:dyDescent="0.2">
      <c r="A10" s="110"/>
      <c r="B10" s="122"/>
      <c r="C10" s="103"/>
      <c r="D10" s="114"/>
      <c r="E10" s="115"/>
      <c r="F10" s="104"/>
      <c r="G10" s="104"/>
      <c r="H10" s="104"/>
      <c r="I10" s="105"/>
    </row>
    <row r="11" spans="1:10" ht="50.25" customHeight="1" x14ac:dyDescent="0.25">
      <c r="A11" s="75" t="s">
        <v>123</v>
      </c>
      <c r="B11" s="7"/>
      <c r="C11" s="71"/>
      <c r="D11" s="74" t="s">
        <v>13</v>
      </c>
      <c r="E11" s="43"/>
      <c r="F11" s="14"/>
      <c r="G11" s="14"/>
      <c r="H11" s="14"/>
      <c r="I11" s="87">
        <f>SUM(I12:I15)</f>
        <v>2526800</v>
      </c>
    </row>
    <row r="12" spans="1:10" ht="63" x14ac:dyDescent="0.25">
      <c r="A12" s="72" t="s">
        <v>124</v>
      </c>
      <c r="B12" s="6" t="s">
        <v>81</v>
      </c>
      <c r="C12" s="6" t="s">
        <v>28</v>
      </c>
      <c r="D12" s="15" t="s">
        <v>210</v>
      </c>
      <c r="E12" s="43" t="s">
        <v>19</v>
      </c>
      <c r="F12" s="14"/>
      <c r="G12" s="14"/>
      <c r="H12" s="14"/>
      <c r="I12" s="17">
        <v>2145600</v>
      </c>
    </row>
    <row r="13" spans="1:10" ht="34.5" customHeight="1" x14ac:dyDescent="0.25">
      <c r="A13" s="75" t="s">
        <v>204</v>
      </c>
      <c r="B13" s="79" t="s">
        <v>205</v>
      </c>
      <c r="C13" s="61"/>
      <c r="D13" s="94" t="s">
        <v>206</v>
      </c>
      <c r="E13" s="43"/>
      <c r="F13" s="14"/>
      <c r="G13" s="14"/>
      <c r="H13" s="14"/>
      <c r="I13" s="87">
        <f>I14</f>
        <v>180600</v>
      </c>
    </row>
    <row r="14" spans="1:10" ht="30.75" customHeight="1" x14ac:dyDescent="0.25">
      <c r="A14" s="72" t="s">
        <v>125</v>
      </c>
      <c r="B14" s="69" t="s">
        <v>100</v>
      </c>
      <c r="C14" s="61" t="s">
        <v>57</v>
      </c>
      <c r="D14" s="59" t="s">
        <v>103</v>
      </c>
      <c r="E14" s="43" t="s">
        <v>19</v>
      </c>
      <c r="F14" s="14"/>
      <c r="G14" s="14"/>
      <c r="H14" s="14"/>
      <c r="I14" s="17">
        <v>180600</v>
      </c>
    </row>
    <row r="15" spans="1:10" ht="31.5" x14ac:dyDescent="0.25">
      <c r="A15" s="72" t="s">
        <v>126</v>
      </c>
      <c r="B15" s="6" t="s">
        <v>82</v>
      </c>
      <c r="C15" s="61" t="s">
        <v>77</v>
      </c>
      <c r="D15" s="59" t="s">
        <v>104</v>
      </c>
      <c r="E15" s="43" t="s">
        <v>19</v>
      </c>
      <c r="F15" s="14"/>
      <c r="G15" s="14"/>
      <c r="H15" s="14"/>
      <c r="I15" s="17">
        <v>20000</v>
      </c>
    </row>
    <row r="16" spans="1:10" ht="43.5" customHeight="1" x14ac:dyDescent="0.25">
      <c r="A16" s="76" t="s">
        <v>127</v>
      </c>
      <c r="B16" s="102"/>
      <c r="C16" s="53"/>
      <c r="D16" s="47" t="s">
        <v>14</v>
      </c>
      <c r="E16" s="121"/>
      <c r="F16" s="104"/>
      <c r="G16" s="104"/>
      <c r="H16" s="104"/>
      <c r="I16" s="105">
        <f>SUM(I19:I23)</f>
        <v>1805500</v>
      </c>
    </row>
    <row r="17" spans="1:10" ht="12.75" hidden="1" customHeight="1" x14ac:dyDescent="0.25">
      <c r="A17" s="73"/>
      <c r="B17" s="120"/>
      <c r="C17" s="49"/>
      <c r="D17" s="46"/>
      <c r="E17" s="121"/>
      <c r="F17" s="104"/>
      <c r="G17" s="104"/>
      <c r="H17" s="104"/>
      <c r="I17" s="105"/>
    </row>
    <row r="18" spans="1:10" ht="31.5" customHeight="1" x14ac:dyDescent="0.25">
      <c r="A18" s="78" t="s">
        <v>128</v>
      </c>
      <c r="B18" s="7"/>
      <c r="C18" s="7"/>
      <c r="D18" s="77" t="s">
        <v>14</v>
      </c>
      <c r="E18" s="12"/>
      <c r="F18" s="14"/>
      <c r="G18" s="14"/>
      <c r="H18" s="14"/>
      <c r="I18" s="87">
        <f>SUM(I19:I23)</f>
        <v>1805500</v>
      </c>
    </row>
    <row r="19" spans="1:10" ht="15.75" x14ac:dyDescent="0.25">
      <c r="A19" s="73" t="s">
        <v>129</v>
      </c>
      <c r="B19" s="6" t="s">
        <v>83</v>
      </c>
      <c r="C19" s="6" t="s">
        <v>29</v>
      </c>
      <c r="D19" s="15" t="s">
        <v>106</v>
      </c>
      <c r="E19" s="43" t="s">
        <v>19</v>
      </c>
      <c r="F19" s="14"/>
      <c r="G19" s="14"/>
      <c r="H19" s="14"/>
      <c r="I19" s="17">
        <v>572000</v>
      </c>
      <c r="J19" s="42"/>
    </row>
    <row r="20" spans="1:10" ht="83.25" customHeight="1" x14ac:dyDescent="0.25">
      <c r="A20" s="73" t="s">
        <v>130</v>
      </c>
      <c r="B20" s="6" t="s">
        <v>84</v>
      </c>
      <c r="C20" s="6" t="s">
        <v>30</v>
      </c>
      <c r="D20" s="15" t="s">
        <v>107</v>
      </c>
      <c r="E20" s="43" t="s">
        <v>19</v>
      </c>
      <c r="F20" s="14"/>
      <c r="G20" s="14"/>
      <c r="H20" s="14"/>
      <c r="I20" s="17">
        <v>1051500</v>
      </c>
      <c r="J20" s="42"/>
    </row>
    <row r="21" spans="1:10" ht="33" customHeight="1" x14ac:dyDescent="0.25">
      <c r="A21" s="73" t="s">
        <v>190</v>
      </c>
      <c r="B21" s="6" t="s">
        <v>191</v>
      </c>
      <c r="C21" s="6" t="s">
        <v>30</v>
      </c>
      <c r="D21" s="15" t="s">
        <v>192</v>
      </c>
      <c r="E21" s="43"/>
      <c r="F21" s="58"/>
      <c r="G21" s="58"/>
      <c r="H21" s="58"/>
      <c r="I21" s="40">
        <v>12000</v>
      </c>
      <c r="J21" s="42"/>
    </row>
    <row r="22" spans="1:10" ht="47.25" x14ac:dyDescent="0.25">
      <c r="A22" s="73" t="s">
        <v>131</v>
      </c>
      <c r="B22" s="6" t="s">
        <v>58</v>
      </c>
      <c r="C22" s="6" t="s">
        <v>31</v>
      </c>
      <c r="D22" s="15" t="s">
        <v>108</v>
      </c>
      <c r="E22" s="43" t="s">
        <v>19</v>
      </c>
      <c r="F22" s="58"/>
      <c r="G22" s="58"/>
      <c r="H22" s="58"/>
      <c r="I22" s="40">
        <v>120000</v>
      </c>
      <c r="J22" s="42"/>
    </row>
    <row r="23" spans="1:10" ht="47.25" x14ac:dyDescent="0.25">
      <c r="A23" s="73" t="s">
        <v>132</v>
      </c>
      <c r="B23" s="6" t="s">
        <v>85</v>
      </c>
      <c r="C23" s="6" t="s">
        <v>41</v>
      </c>
      <c r="D23" s="15" t="s">
        <v>109</v>
      </c>
      <c r="E23" s="43" t="s">
        <v>19</v>
      </c>
      <c r="F23" s="58"/>
      <c r="G23" s="58"/>
      <c r="H23" s="58"/>
      <c r="I23" s="40">
        <v>50000</v>
      </c>
      <c r="J23" s="42"/>
    </row>
    <row r="24" spans="1:10" ht="47.25" x14ac:dyDescent="0.25">
      <c r="A24" s="76" t="s">
        <v>133</v>
      </c>
      <c r="B24" s="7"/>
      <c r="C24" s="7"/>
      <c r="D24" s="11" t="s">
        <v>22</v>
      </c>
      <c r="E24" s="19"/>
      <c r="F24" s="20"/>
      <c r="G24" s="20"/>
      <c r="H24" s="20"/>
      <c r="I24" s="21">
        <f>SUM(I27:I27)</f>
        <v>1200000</v>
      </c>
    </row>
    <row r="25" spans="1:10" ht="47.25" x14ac:dyDescent="0.25">
      <c r="A25" s="78" t="s">
        <v>134</v>
      </c>
      <c r="B25" s="7"/>
      <c r="C25" s="7"/>
      <c r="D25" s="77" t="s">
        <v>135</v>
      </c>
      <c r="E25" s="19"/>
      <c r="F25" s="20"/>
      <c r="G25" s="20"/>
      <c r="H25" s="20"/>
      <c r="I25" s="88">
        <f>I27</f>
        <v>1200000</v>
      </c>
    </row>
    <row r="26" spans="1:10" ht="31.5" x14ac:dyDescent="0.25">
      <c r="A26" s="78" t="s">
        <v>207</v>
      </c>
      <c r="B26" s="79" t="s">
        <v>208</v>
      </c>
      <c r="C26" s="7"/>
      <c r="D26" s="77" t="s">
        <v>209</v>
      </c>
      <c r="E26" s="19"/>
      <c r="F26" s="20"/>
      <c r="G26" s="20"/>
      <c r="H26" s="20"/>
      <c r="I26" s="88">
        <v>1200000</v>
      </c>
    </row>
    <row r="27" spans="1:10" ht="51.75" customHeight="1" x14ac:dyDescent="0.25">
      <c r="A27" s="73" t="s">
        <v>195</v>
      </c>
      <c r="B27" s="6" t="s">
        <v>196</v>
      </c>
      <c r="C27" s="6" t="s">
        <v>32</v>
      </c>
      <c r="D27" s="15" t="s">
        <v>110</v>
      </c>
      <c r="E27" s="43" t="s">
        <v>19</v>
      </c>
      <c r="F27" s="23"/>
      <c r="G27" s="23"/>
      <c r="H27" s="23"/>
      <c r="I27" s="27">
        <v>1200000</v>
      </c>
    </row>
    <row r="28" spans="1:10" ht="47.25" x14ac:dyDescent="0.25">
      <c r="A28" s="76" t="s">
        <v>136</v>
      </c>
      <c r="B28" s="49"/>
      <c r="C28" s="49"/>
      <c r="D28" s="46" t="s">
        <v>15</v>
      </c>
      <c r="E28" s="50"/>
      <c r="F28" s="51"/>
      <c r="G28" s="51"/>
      <c r="H28" s="51"/>
      <c r="I28" s="52">
        <f>SUM(I31+I32+I33+I34+I35)</f>
        <v>4423000</v>
      </c>
    </row>
    <row r="29" spans="1:10" ht="17.25" hidden="1" customHeight="1" x14ac:dyDescent="0.25">
      <c r="A29" s="73"/>
      <c r="B29" s="48" t="s">
        <v>7</v>
      </c>
      <c r="C29" s="56"/>
      <c r="D29" s="46" t="s">
        <v>15</v>
      </c>
      <c r="E29" s="44"/>
      <c r="F29" s="24"/>
      <c r="G29" s="24"/>
      <c r="H29" s="24"/>
      <c r="I29" s="25"/>
    </row>
    <row r="30" spans="1:10" ht="31.5" x14ac:dyDescent="0.25">
      <c r="A30" s="78" t="s">
        <v>137</v>
      </c>
      <c r="B30" s="48"/>
      <c r="C30" s="56"/>
      <c r="D30" s="74" t="s">
        <v>15</v>
      </c>
      <c r="E30" s="44"/>
      <c r="F30" s="24"/>
      <c r="G30" s="24"/>
      <c r="H30" s="24"/>
      <c r="I30" s="89">
        <f>I31+I32+I33+I34+I35</f>
        <v>4423000</v>
      </c>
    </row>
    <row r="31" spans="1:10" ht="31.5" x14ac:dyDescent="0.25">
      <c r="A31" s="73" t="s">
        <v>138</v>
      </c>
      <c r="B31" s="6" t="s">
        <v>86</v>
      </c>
      <c r="C31" s="6" t="s">
        <v>33</v>
      </c>
      <c r="D31" s="18" t="s">
        <v>111</v>
      </c>
      <c r="E31" s="43" t="s">
        <v>19</v>
      </c>
      <c r="F31" s="14"/>
      <c r="G31" s="14"/>
      <c r="H31" s="14"/>
      <c r="I31" s="26">
        <v>744100</v>
      </c>
      <c r="J31" s="42"/>
    </row>
    <row r="32" spans="1:10" ht="50.25" customHeight="1" x14ac:dyDescent="0.25">
      <c r="A32" s="73" t="s">
        <v>197</v>
      </c>
      <c r="B32" s="6" t="s">
        <v>87</v>
      </c>
      <c r="C32" s="6" t="s">
        <v>33</v>
      </c>
      <c r="D32" s="18" t="s">
        <v>200</v>
      </c>
      <c r="E32" s="43" t="s">
        <v>19</v>
      </c>
      <c r="F32" s="14"/>
      <c r="G32" s="14"/>
      <c r="H32" s="14"/>
      <c r="I32" s="26">
        <v>1494000</v>
      </c>
      <c r="J32" s="42"/>
    </row>
    <row r="33" spans="1:218" ht="37.5" customHeight="1" x14ac:dyDescent="0.25">
      <c r="A33" s="73" t="s">
        <v>198</v>
      </c>
      <c r="B33" s="6" t="s">
        <v>88</v>
      </c>
      <c r="C33" s="6" t="s">
        <v>53</v>
      </c>
      <c r="D33" s="18" t="s">
        <v>112</v>
      </c>
      <c r="E33" s="43" t="s">
        <v>19</v>
      </c>
      <c r="F33" s="14"/>
      <c r="G33" s="14"/>
      <c r="H33" s="14"/>
      <c r="I33" s="26">
        <v>460000</v>
      </c>
      <c r="J33" s="42"/>
    </row>
    <row r="34" spans="1:218" ht="32.25" customHeight="1" x14ac:dyDescent="0.25">
      <c r="A34" s="73" t="s">
        <v>199</v>
      </c>
      <c r="B34" s="6" t="s">
        <v>89</v>
      </c>
      <c r="C34" s="6" t="s">
        <v>75</v>
      </c>
      <c r="D34" s="18" t="s">
        <v>113</v>
      </c>
      <c r="E34" s="43" t="s">
        <v>19</v>
      </c>
      <c r="F34" s="14"/>
      <c r="G34" s="14"/>
      <c r="H34" s="14"/>
      <c r="I34" s="26">
        <v>370000</v>
      </c>
      <c r="J34" s="42"/>
    </row>
    <row r="35" spans="1:218" ht="32.25" customHeight="1" x14ac:dyDescent="0.25">
      <c r="A35" s="73" t="s">
        <v>139</v>
      </c>
      <c r="B35" s="6" t="s">
        <v>90</v>
      </c>
      <c r="C35" s="6" t="s">
        <v>34</v>
      </c>
      <c r="D35" s="18" t="s">
        <v>114</v>
      </c>
      <c r="E35" s="43" t="s">
        <v>19</v>
      </c>
      <c r="F35" s="14"/>
      <c r="G35" s="14"/>
      <c r="H35" s="14"/>
      <c r="I35" s="26">
        <v>1354900</v>
      </c>
      <c r="J35" s="42"/>
    </row>
    <row r="36" spans="1:218" s="8" customFormat="1" ht="47.25" x14ac:dyDescent="0.25">
      <c r="A36" s="76" t="s">
        <v>140</v>
      </c>
      <c r="B36" s="7"/>
      <c r="C36" s="7"/>
      <c r="D36" s="11" t="s">
        <v>23</v>
      </c>
      <c r="E36" s="16"/>
      <c r="F36" s="23"/>
      <c r="G36" s="23"/>
      <c r="H36" s="23"/>
      <c r="I36" s="13">
        <f>SUM(I38:I39)</f>
        <v>726000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</row>
    <row r="37" spans="1:218" s="4" customFormat="1" ht="47.25" x14ac:dyDescent="0.25">
      <c r="A37" s="78" t="s">
        <v>141</v>
      </c>
      <c r="B37" s="7"/>
      <c r="C37" s="7"/>
      <c r="D37" s="77" t="s">
        <v>23</v>
      </c>
      <c r="E37" s="16"/>
      <c r="F37" s="23"/>
      <c r="G37" s="23"/>
      <c r="H37" s="23"/>
      <c r="I37" s="90">
        <f>SUM(I38:I39)</f>
        <v>726000</v>
      </c>
    </row>
    <row r="38" spans="1:218" s="4" customFormat="1" ht="63" x14ac:dyDescent="0.25">
      <c r="A38" s="73" t="s">
        <v>142</v>
      </c>
      <c r="B38" s="6" t="s">
        <v>81</v>
      </c>
      <c r="C38" s="6" t="s">
        <v>28</v>
      </c>
      <c r="D38" s="15" t="s">
        <v>210</v>
      </c>
      <c r="E38" s="43" t="s">
        <v>19</v>
      </c>
      <c r="F38" s="23"/>
      <c r="G38" s="23"/>
      <c r="H38" s="23"/>
      <c r="I38" s="40">
        <v>376000</v>
      </c>
    </row>
    <row r="39" spans="1:218" s="4" customFormat="1" ht="31.5" x14ac:dyDescent="0.25">
      <c r="A39" s="73" t="s">
        <v>143</v>
      </c>
      <c r="B39" s="69" t="s">
        <v>101</v>
      </c>
      <c r="C39" s="6" t="s">
        <v>58</v>
      </c>
      <c r="D39" s="18" t="s">
        <v>59</v>
      </c>
      <c r="E39" s="43" t="s">
        <v>19</v>
      </c>
      <c r="F39" s="23"/>
      <c r="G39" s="23"/>
      <c r="H39" s="23"/>
      <c r="I39" s="22">
        <v>350000</v>
      </c>
    </row>
    <row r="40" spans="1:218" ht="31.5" x14ac:dyDescent="0.25">
      <c r="A40" s="76" t="s">
        <v>144</v>
      </c>
      <c r="B40" s="7"/>
      <c r="C40" s="7"/>
      <c r="D40" s="11" t="s">
        <v>18</v>
      </c>
      <c r="E40" s="43"/>
      <c r="F40" s="23"/>
      <c r="G40" s="23"/>
      <c r="H40" s="23"/>
      <c r="I40" s="13">
        <f>I42</f>
        <v>19500</v>
      </c>
    </row>
    <row r="41" spans="1:218" ht="31.5" x14ac:dyDescent="0.25">
      <c r="A41" s="78" t="s">
        <v>145</v>
      </c>
      <c r="B41" s="7"/>
      <c r="C41" s="7"/>
      <c r="D41" s="77" t="s">
        <v>18</v>
      </c>
      <c r="E41" s="43"/>
      <c r="F41" s="23"/>
      <c r="G41" s="23"/>
      <c r="H41" s="23"/>
      <c r="I41" s="87">
        <f>I42</f>
        <v>19500</v>
      </c>
    </row>
    <row r="42" spans="1:218" ht="63" x14ac:dyDescent="0.25">
      <c r="A42" s="73" t="s">
        <v>146</v>
      </c>
      <c r="B42" s="6" t="s">
        <v>81</v>
      </c>
      <c r="C42" s="6" t="s">
        <v>28</v>
      </c>
      <c r="D42" s="15" t="s">
        <v>210</v>
      </c>
      <c r="E42" s="43" t="s">
        <v>19</v>
      </c>
      <c r="F42" s="23"/>
      <c r="G42" s="23"/>
      <c r="H42" s="23"/>
      <c r="I42" s="17">
        <v>19500</v>
      </c>
    </row>
    <row r="43" spans="1:218" ht="31.5" x14ac:dyDescent="0.25">
      <c r="A43" s="76" t="s">
        <v>147</v>
      </c>
      <c r="B43" s="7"/>
      <c r="C43" s="7"/>
      <c r="D43" s="11" t="s">
        <v>16</v>
      </c>
      <c r="E43" s="43"/>
      <c r="F43" s="23"/>
      <c r="G43" s="23"/>
      <c r="H43" s="23"/>
      <c r="I43" s="13">
        <f>SUM(I45:I50)</f>
        <v>1806920</v>
      </c>
    </row>
    <row r="44" spans="1:218" ht="31.5" x14ac:dyDescent="0.25">
      <c r="A44" s="78" t="s">
        <v>148</v>
      </c>
      <c r="B44" s="7"/>
      <c r="C44" s="7"/>
      <c r="D44" s="77" t="s">
        <v>16</v>
      </c>
      <c r="E44" s="43"/>
      <c r="F44" s="23"/>
      <c r="G44" s="23"/>
      <c r="H44" s="23"/>
      <c r="I44" s="87">
        <f>SUM(I45:I50)</f>
        <v>1806920</v>
      </c>
    </row>
    <row r="45" spans="1:218" ht="63" x14ac:dyDescent="0.25">
      <c r="A45" s="73" t="s">
        <v>149</v>
      </c>
      <c r="B45" s="6" t="s">
        <v>81</v>
      </c>
      <c r="C45" s="6" t="s">
        <v>28</v>
      </c>
      <c r="D45" s="15" t="s">
        <v>210</v>
      </c>
      <c r="E45" s="43" t="s">
        <v>19</v>
      </c>
      <c r="F45" s="23"/>
      <c r="G45" s="23"/>
      <c r="H45" s="23"/>
      <c r="I45" s="17">
        <v>41000</v>
      </c>
    </row>
    <row r="46" spans="1:218" ht="15.75" x14ac:dyDescent="0.25">
      <c r="A46" s="73" t="s">
        <v>150</v>
      </c>
      <c r="B46" s="6" t="s">
        <v>91</v>
      </c>
      <c r="C46" s="6" t="s">
        <v>36</v>
      </c>
      <c r="D46" s="15" t="s">
        <v>45</v>
      </c>
      <c r="E46" s="43" t="s">
        <v>19</v>
      </c>
      <c r="F46" s="23"/>
      <c r="G46" s="23"/>
      <c r="H46" s="23"/>
      <c r="I46" s="17">
        <v>167950</v>
      </c>
    </row>
    <row r="47" spans="1:218" ht="15.75" x14ac:dyDescent="0.25">
      <c r="A47" s="73" t="s">
        <v>151</v>
      </c>
      <c r="B47" s="6" t="s">
        <v>92</v>
      </c>
      <c r="C47" s="41" t="s">
        <v>36</v>
      </c>
      <c r="D47" s="15" t="s">
        <v>12</v>
      </c>
      <c r="E47" s="43" t="s">
        <v>19</v>
      </c>
      <c r="F47" s="23"/>
      <c r="G47" s="23"/>
      <c r="H47" s="23"/>
      <c r="I47" s="17">
        <v>99000</v>
      </c>
    </row>
    <row r="48" spans="1:218" ht="36.75" customHeight="1" x14ac:dyDescent="0.25">
      <c r="A48" s="73" t="s">
        <v>152</v>
      </c>
      <c r="B48" s="6" t="s">
        <v>93</v>
      </c>
      <c r="C48" s="6" t="s">
        <v>35</v>
      </c>
      <c r="D48" s="15" t="s">
        <v>10</v>
      </c>
      <c r="E48" s="43" t="s">
        <v>19</v>
      </c>
      <c r="F48" s="23"/>
      <c r="G48" s="23"/>
      <c r="H48" s="23"/>
      <c r="I48" s="17">
        <v>744970</v>
      </c>
      <c r="J48" s="42"/>
    </row>
    <row r="49" spans="1:10" ht="26.25" customHeight="1" x14ac:dyDescent="0.25">
      <c r="A49" s="73" t="s">
        <v>153</v>
      </c>
      <c r="B49" s="6" t="s">
        <v>94</v>
      </c>
      <c r="C49" s="6" t="s">
        <v>31</v>
      </c>
      <c r="D49" s="15" t="s">
        <v>11</v>
      </c>
      <c r="E49" s="43" t="s">
        <v>19</v>
      </c>
      <c r="F49" s="23"/>
      <c r="G49" s="23"/>
      <c r="H49" s="23"/>
      <c r="I49" s="17">
        <v>707000</v>
      </c>
    </row>
    <row r="50" spans="1:10" ht="15.75" x14ac:dyDescent="0.25">
      <c r="A50" s="73" t="s">
        <v>154</v>
      </c>
      <c r="B50" s="6" t="s">
        <v>95</v>
      </c>
      <c r="C50" s="6" t="s">
        <v>46</v>
      </c>
      <c r="D50" s="15" t="s">
        <v>47</v>
      </c>
      <c r="E50" s="43" t="s">
        <v>19</v>
      </c>
      <c r="F50" s="23"/>
      <c r="G50" s="23"/>
      <c r="H50" s="23"/>
      <c r="I50" s="17">
        <v>47000</v>
      </c>
    </row>
    <row r="51" spans="1:10" ht="53.25" customHeight="1" x14ac:dyDescent="0.25">
      <c r="A51" s="76" t="s">
        <v>180</v>
      </c>
      <c r="B51" s="7"/>
      <c r="C51" s="7"/>
      <c r="D51" s="11" t="s">
        <v>24</v>
      </c>
      <c r="E51" s="12"/>
      <c r="F51" s="14"/>
      <c r="G51" s="14"/>
      <c r="H51" s="14"/>
      <c r="I51" s="13">
        <f>I53+I55+I56+I57+I58+I59+I60</f>
        <v>32380387</v>
      </c>
    </row>
    <row r="52" spans="1:10" ht="48.75" customHeight="1" x14ac:dyDescent="0.25">
      <c r="A52" s="78" t="s">
        <v>181</v>
      </c>
      <c r="B52" s="7"/>
      <c r="C52" s="7"/>
      <c r="D52" s="77" t="s">
        <v>24</v>
      </c>
      <c r="E52" s="12"/>
      <c r="F52" s="14"/>
      <c r="G52" s="14"/>
      <c r="H52" s="14"/>
      <c r="I52" s="87">
        <f>I53+I55+I56+I57+I58+I59+I60</f>
        <v>32380387</v>
      </c>
    </row>
    <row r="53" spans="1:10" ht="47.25" x14ac:dyDescent="0.25">
      <c r="A53" s="73" t="s">
        <v>186</v>
      </c>
      <c r="B53" s="6" t="s">
        <v>96</v>
      </c>
      <c r="C53" s="6" t="s">
        <v>37</v>
      </c>
      <c r="D53" s="15" t="s">
        <v>115</v>
      </c>
      <c r="E53" s="43" t="s">
        <v>19</v>
      </c>
      <c r="F53" s="14"/>
      <c r="G53" s="14"/>
      <c r="H53" s="14"/>
      <c r="I53" s="17">
        <v>4676187</v>
      </c>
    </row>
    <row r="54" spans="1:10" ht="31.5" x14ac:dyDescent="0.25">
      <c r="A54" s="78" t="s">
        <v>187</v>
      </c>
      <c r="B54" s="79" t="s">
        <v>203</v>
      </c>
      <c r="C54" s="79"/>
      <c r="D54" s="80" t="s">
        <v>155</v>
      </c>
      <c r="E54" s="43"/>
      <c r="F54" s="14"/>
      <c r="G54" s="14"/>
      <c r="H54" s="14"/>
      <c r="I54" s="87">
        <f>I55</f>
        <v>2000000</v>
      </c>
    </row>
    <row r="55" spans="1:10" ht="15.75" x14ac:dyDescent="0.25">
      <c r="A55" s="73" t="s">
        <v>188</v>
      </c>
      <c r="B55" s="6" t="s">
        <v>97</v>
      </c>
      <c r="C55" s="6" t="s">
        <v>37</v>
      </c>
      <c r="D55" s="18" t="s">
        <v>8</v>
      </c>
      <c r="E55" s="43" t="s">
        <v>19</v>
      </c>
      <c r="F55" s="14"/>
      <c r="G55" s="14"/>
      <c r="H55" s="14"/>
      <c r="I55" s="17">
        <v>2000000</v>
      </c>
    </row>
    <row r="56" spans="1:10" ht="15.75" x14ac:dyDescent="0.25">
      <c r="A56" s="73" t="s">
        <v>182</v>
      </c>
      <c r="B56" s="6" t="s">
        <v>98</v>
      </c>
      <c r="C56" s="6" t="s">
        <v>38</v>
      </c>
      <c r="D56" s="15" t="s">
        <v>201</v>
      </c>
      <c r="E56" s="12" t="s">
        <v>20</v>
      </c>
      <c r="F56" s="23"/>
      <c r="G56" s="23"/>
      <c r="H56" s="23"/>
      <c r="I56" s="28">
        <v>6378600</v>
      </c>
    </row>
    <row r="57" spans="1:10" ht="30.75" customHeight="1" x14ac:dyDescent="0.25">
      <c r="A57" s="73" t="s">
        <v>183</v>
      </c>
      <c r="B57" s="92">
        <v>6650</v>
      </c>
      <c r="C57" s="63" t="s">
        <v>39</v>
      </c>
      <c r="D57" s="62" t="s">
        <v>116</v>
      </c>
      <c r="E57" s="43" t="s">
        <v>19</v>
      </c>
      <c r="F57" s="14"/>
      <c r="G57" s="14"/>
      <c r="H57" s="14"/>
      <c r="I57" s="17">
        <v>18628000</v>
      </c>
    </row>
    <row r="58" spans="1:10" ht="15.75" x14ac:dyDescent="0.25">
      <c r="A58" s="73" t="s">
        <v>184</v>
      </c>
      <c r="B58" s="31">
        <v>7410</v>
      </c>
      <c r="C58" s="60" t="s">
        <v>52</v>
      </c>
      <c r="D58" s="62" t="s">
        <v>117</v>
      </c>
      <c r="E58" s="43" t="s">
        <v>19</v>
      </c>
      <c r="F58" s="14"/>
      <c r="G58" s="14"/>
      <c r="H58" s="14"/>
      <c r="I58" s="17">
        <v>200000</v>
      </c>
    </row>
    <row r="59" spans="1:10" ht="31.5" x14ac:dyDescent="0.25">
      <c r="A59" s="73" t="s">
        <v>185</v>
      </c>
      <c r="B59" s="31">
        <v>7470</v>
      </c>
      <c r="C59" s="60" t="s">
        <v>40</v>
      </c>
      <c r="D59" s="62" t="s">
        <v>105</v>
      </c>
      <c r="E59" s="43" t="s">
        <v>19</v>
      </c>
      <c r="F59" s="14"/>
      <c r="G59" s="14"/>
      <c r="H59" s="14"/>
      <c r="I59" s="17">
        <v>297600</v>
      </c>
    </row>
    <row r="60" spans="1:10" ht="15.75" x14ac:dyDescent="0.25">
      <c r="A60" s="73" t="s">
        <v>189</v>
      </c>
      <c r="B60" s="31">
        <v>8600</v>
      </c>
      <c r="C60" s="60" t="s">
        <v>43</v>
      </c>
      <c r="D60" s="62" t="s">
        <v>44</v>
      </c>
      <c r="E60" s="43" t="s">
        <v>19</v>
      </c>
      <c r="F60" s="14"/>
      <c r="G60" s="14"/>
      <c r="H60" s="14"/>
      <c r="I60" s="17">
        <v>200000</v>
      </c>
      <c r="J60" s="42"/>
    </row>
    <row r="61" spans="1:10" ht="47.25" x14ac:dyDescent="0.25">
      <c r="A61" s="76" t="s">
        <v>156</v>
      </c>
      <c r="B61" s="29"/>
      <c r="C61" s="60"/>
      <c r="D61" s="55" t="s">
        <v>51</v>
      </c>
      <c r="E61" s="43"/>
      <c r="F61" s="14"/>
      <c r="G61" s="14"/>
      <c r="H61" s="14"/>
      <c r="I61" s="13">
        <f>I64+I63</f>
        <v>20800</v>
      </c>
      <c r="J61" s="42"/>
    </row>
    <row r="62" spans="1:10" ht="47.25" x14ac:dyDescent="0.25">
      <c r="A62" s="78" t="s">
        <v>157</v>
      </c>
      <c r="B62" s="29"/>
      <c r="C62" s="60"/>
      <c r="D62" s="81" t="s">
        <v>51</v>
      </c>
      <c r="E62" s="43"/>
      <c r="F62" s="14"/>
      <c r="G62" s="14"/>
      <c r="H62" s="14"/>
      <c r="I62" s="87">
        <f>SUM(I63:I64)</f>
        <v>20800</v>
      </c>
      <c r="J62" s="42"/>
    </row>
    <row r="63" spans="1:10" ht="63" x14ac:dyDescent="0.25">
      <c r="A63" s="73" t="s">
        <v>158</v>
      </c>
      <c r="B63" s="6" t="s">
        <v>81</v>
      </c>
      <c r="C63" s="61" t="s">
        <v>28</v>
      </c>
      <c r="D63" s="15" t="s">
        <v>210</v>
      </c>
      <c r="E63" s="43" t="s">
        <v>19</v>
      </c>
      <c r="F63" s="12"/>
      <c r="G63" s="12"/>
      <c r="H63" s="12"/>
      <c r="I63" s="17">
        <v>10800</v>
      </c>
      <c r="J63" s="42"/>
    </row>
    <row r="64" spans="1:10" ht="15.75" x14ac:dyDescent="0.25">
      <c r="A64" s="73" t="s">
        <v>159</v>
      </c>
      <c r="B64" s="70">
        <v>7310</v>
      </c>
      <c r="C64" s="63" t="s">
        <v>118</v>
      </c>
      <c r="D64" s="62" t="s">
        <v>119</v>
      </c>
      <c r="E64" s="43" t="s">
        <v>19</v>
      </c>
      <c r="F64" s="14"/>
      <c r="G64" s="14"/>
      <c r="H64" s="14"/>
      <c r="I64" s="17">
        <v>10000</v>
      </c>
      <c r="J64" s="42"/>
    </row>
    <row r="65" spans="1:10" ht="31.5" x14ac:dyDescent="0.25">
      <c r="A65" s="76" t="s">
        <v>160</v>
      </c>
      <c r="B65" s="29"/>
      <c r="C65" s="57"/>
      <c r="D65" s="55" t="s">
        <v>26</v>
      </c>
      <c r="E65" s="43"/>
      <c r="F65" s="14"/>
      <c r="G65" s="14"/>
      <c r="H65" s="14"/>
      <c r="I65" s="13">
        <f>I67</f>
        <v>45000</v>
      </c>
      <c r="J65" s="42"/>
    </row>
    <row r="66" spans="1:10" ht="31.5" x14ac:dyDescent="0.25">
      <c r="A66" s="78" t="s">
        <v>161</v>
      </c>
      <c r="B66" s="29"/>
      <c r="C66" s="57"/>
      <c r="D66" s="81" t="s">
        <v>26</v>
      </c>
      <c r="E66" s="43"/>
      <c r="F66" s="14"/>
      <c r="G66" s="14"/>
      <c r="H66" s="14"/>
      <c r="I66" s="87">
        <f>I67</f>
        <v>45000</v>
      </c>
      <c r="J66" s="42"/>
    </row>
    <row r="67" spans="1:10" ht="63" x14ac:dyDescent="0.25">
      <c r="A67" s="73" t="s">
        <v>162</v>
      </c>
      <c r="B67" s="6" t="s">
        <v>81</v>
      </c>
      <c r="C67" s="6" t="s">
        <v>28</v>
      </c>
      <c r="D67" s="15" t="s">
        <v>210</v>
      </c>
      <c r="E67" s="43" t="s">
        <v>19</v>
      </c>
      <c r="F67" s="14"/>
      <c r="G67" s="14"/>
      <c r="H67" s="14"/>
      <c r="I67" s="17">
        <v>45000</v>
      </c>
      <c r="J67" s="42"/>
    </row>
    <row r="68" spans="1:10" ht="54.75" customHeight="1" x14ac:dyDescent="0.25">
      <c r="A68" s="76" t="s">
        <v>163</v>
      </c>
      <c r="B68" s="29"/>
      <c r="C68" s="29"/>
      <c r="D68" s="29" t="s">
        <v>17</v>
      </c>
      <c r="E68" s="43"/>
      <c r="F68" s="30">
        <f>SUM(F82:F102)</f>
        <v>32424245</v>
      </c>
      <c r="G68" s="30">
        <v>21.8</v>
      </c>
      <c r="H68" s="30">
        <f>SUM(H82:H102)</f>
        <v>19527956</v>
      </c>
      <c r="I68" s="30">
        <f>SUM(I70+I71+I72+I73+I74+I75+I76+I77+I78+I80+I81+I82+I83+I84+I85+I86+I87+I88+I89+I90+I91+I92+I93+I95+I96+I97+I98+I99+I100+I101+I102+I103+I94)</f>
        <v>15358933</v>
      </c>
    </row>
    <row r="69" spans="1:10" ht="54.75" customHeight="1" x14ac:dyDescent="0.25">
      <c r="A69" s="78" t="s">
        <v>164</v>
      </c>
      <c r="B69" s="29"/>
      <c r="C69" s="29"/>
      <c r="D69" s="82" t="s">
        <v>17</v>
      </c>
      <c r="E69" s="43"/>
      <c r="F69" s="30"/>
      <c r="G69" s="30"/>
      <c r="H69" s="30"/>
      <c r="I69" s="91">
        <f>SUM(I70+I71+I72+I73+I74+I75+I76+I77+I78+I80+I81+I82+I83+I84+I85+I86+I87+I88+I89+I90+I91+I92+I93+I95+I96+I97+I98+I99+I100+I101+I102+I103)</f>
        <v>15350833</v>
      </c>
    </row>
    <row r="70" spans="1:10" ht="63" x14ac:dyDescent="0.25">
      <c r="A70" s="73" t="s">
        <v>165</v>
      </c>
      <c r="B70" s="6" t="s">
        <v>81</v>
      </c>
      <c r="C70" s="6" t="s">
        <v>28</v>
      </c>
      <c r="D70" s="15" t="s">
        <v>210</v>
      </c>
      <c r="E70" s="43" t="s">
        <v>19</v>
      </c>
      <c r="F70" s="30"/>
      <c r="G70" s="30"/>
      <c r="H70" s="30"/>
      <c r="I70" s="17">
        <v>150000</v>
      </c>
      <c r="J70" s="42"/>
    </row>
    <row r="71" spans="1:10" ht="15.75" x14ac:dyDescent="0.25">
      <c r="A71" s="73" t="s">
        <v>166</v>
      </c>
      <c r="B71" s="6" t="s">
        <v>83</v>
      </c>
      <c r="C71" s="6" t="s">
        <v>29</v>
      </c>
      <c r="D71" s="15" t="s">
        <v>106</v>
      </c>
      <c r="E71" s="43" t="s">
        <v>19</v>
      </c>
      <c r="F71" s="26"/>
      <c r="G71" s="26"/>
      <c r="H71" s="26"/>
      <c r="I71" s="26">
        <v>1008400</v>
      </c>
    </row>
    <row r="72" spans="1:10" ht="82.5" customHeight="1" x14ac:dyDescent="0.25">
      <c r="A72" s="73" t="s">
        <v>167</v>
      </c>
      <c r="B72" s="6" t="s">
        <v>84</v>
      </c>
      <c r="C72" s="6" t="s">
        <v>30</v>
      </c>
      <c r="D72" s="15" t="s">
        <v>107</v>
      </c>
      <c r="E72" s="43" t="s">
        <v>19</v>
      </c>
      <c r="F72" s="26"/>
      <c r="G72" s="26"/>
      <c r="H72" s="26"/>
      <c r="I72" s="26">
        <v>2225800</v>
      </c>
    </row>
    <row r="73" spans="1:10" ht="47.25" x14ac:dyDescent="0.25">
      <c r="A73" s="73" t="s">
        <v>168</v>
      </c>
      <c r="B73" s="6" t="s">
        <v>58</v>
      </c>
      <c r="C73" s="6" t="s">
        <v>31</v>
      </c>
      <c r="D73" s="15" t="s">
        <v>108</v>
      </c>
      <c r="E73" s="43" t="s">
        <v>19</v>
      </c>
      <c r="F73" s="26"/>
      <c r="G73" s="26"/>
      <c r="H73" s="26"/>
      <c r="I73" s="26">
        <v>50000</v>
      </c>
    </row>
    <row r="74" spans="1:10" ht="47.25" x14ac:dyDescent="0.25">
      <c r="A74" s="73" t="s">
        <v>169</v>
      </c>
      <c r="B74" s="6" t="s">
        <v>87</v>
      </c>
      <c r="C74" s="6" t="s">
        <v>33</v>
      </c>
      <c r="D74" s="18" t="s">
        <v>200</v>
      </c>
      <c r="E74" s="43" t="s">
        <v>19</v>
      </c>
      <c r="F74" s="26"/>
      <c r="G74" s="26"/>
      <c r="H74" s="26"/>
      <c r="I74" s="26">
        <v>99900</v>
      </c>
    </row>
    <row r="75" spans="1:10" ht="15.75" x14ac:dyDescent="0.25">
      <c r="A75" s="73" t="s">
        <v>170</v>
      </c>
      <c r="B75" s="6" t="s">
        <v>90</v>
      </c>
      <c r="C75" s="6" t="s">
        <v>34</v>
      </c>
      <c r="D75" s="18" t="s">
        <v>114</v>
      </c>
      <c r="E75" s="43" t="s">
        <v>19</v>
      </c>
      <c r="F75" s="26"/>
      <c r="G75" s="26"/>
      <c r="H75" s="26"/>
      <c r="I75" s="26">
        <v>160000</v>
      </c>
    </row>
    <row r="76" spans="1:10" ht="15.75" x14ac:dyDescent="0.25">
      <c r="A76" s="73" t="s">
        <v>175</v>
      </c>
      <c r="B76" s="6" t="s">
        <v>92</v>
      </c>
      <c r="C76" s="41" t="s">
        <v>36</v>
      </c>
      <c r="D76" s="15" t="s">
        <v>12</v>
      </c>
      <c r="E76" s="43" t="s">
        <v>19</v>
      </c>
      <c r="F76" s="30"/>
      <c r="G76" s="30"/>
      <c r="H76" s="30"/>
      <c r="I76" s="17">
        <v>64700</v>
      </c>
    </row>
    <row r="77" spans="1:10" ht="33.75" customHeight="1" x14ac:dyDescent="0.25">
      <c r="A77" s="73" t="s">
        <v>176</v>
      </c>
      <c r="B77" s="6" t="s">
        <v>93</v>
      </c>
      <c r="C77" s="6" t="s">
        <v>35</v>
      </c>
      <c r="D77" s="15" t="s">
        <v>10</v>
      </c>
      <c r="E77" s="43" t="s">
        <v>19</v>
      </c>
      <c r="F77" s="30"/>
      <c r="G77" s="30"/>
      <c r="H77" s="30"/>
      <c r="I77" s="17">
        <v>90000</v>
      </c>
    </row>
    <row r="78" spans="1:10" ht="25.5" customHeight="1" x14ac:dyDescent="0.25">
      <c r="A78" s="73" t="s">
        <v>177</v>
      </c>
      <c r="B78" s="6" t="s">
        <v>94</v>
      </c>
      <c r="C78" s="6" t="s">
        <v>31</v>
      </c>
      <c r="D78" s="15" t="s">
        <v>11</v>
      </c>
      <c r="E78" s="43" t="s">
        <v>19</v>
      </c>
      <c r="F78" s="30"/>
      <c r="G78" s="30"/>
      <c r="H78" s="30"/>
      <c r="I78" s="17">
        <v>85000</v>
      </c>
    </row>
    <row r="79" spans="1:10" ht="31.5" customHeight="1" x14ac:dyDescent="0.25">
      <c r="A79" s="78" t="s">
        <v>171</v>
      </c>
      <c r="B79" s="6" t="s">
        <v>202</v>
      </c>
      <c r="C79" s="6"/>
      <c r="D79" s="83" t="s">
        <v>172</v>
      </c>
      <c r="E79" s="43"/>
      <c r="F79" s="26"/>
      <c r="G79" s="26"/>
      <c r="H79" s="26"/>
      <c r="I79" s="87">
        <f>I80</f>
        <v>550000</v>
      </c>
    </row>
    <row r="80" spans="1:10" ht="25.5" customHeight="1" x14ac:dyDescent="0.25">
      <c r="A80" s="73" t="s">
        <v>173</v>
      </c>
      <c r="B80" s="6" t="s">
        <v>99</v>
      </c>
      <c r="C80" s="6" t="s">
        <v>38</v>
      </c>
      <c r="D80" s="18" t="s">
        <v>120</v>
      </c>
      <c r="E80" s="43" t="s">
        <v>19</v>
      </c>
      <c r="F80" s="26"/>
      <c r="G80" s="26"/>
      <c r="H80" s="26"/>
      <c r="I80" s="26">
        <v>550000</v>
      </c>
    </row>
    <row r="81" spans="1:9" ht="21.75" customHeight="1" x14ac:dyDescent="0.25">
      <c r="A81" s="73" t="s">
        <v>174</v>
      </c>
      <c r="B81" s="6" t="s">
        <v>98</v>
      </c>
      <c r="C81" s="6" t="s">
        <v>38</v>
      </c>
      <c r="D81" s="15" t="s">
        <v>201</v>
      </c>
      <c r="E81" s="43" t="s">
        <v>69</v>
      </c>
      <c r="F81" s="30"/>
      <c r="G81" s="30"/>
      <c r="H81" s="30"/>
      <c r="I81" s="17">
        <v>150000</v>
      </c>
    </row>
    <row r="82" spans="1:9" ht="31.5" x14ac:dyDescent="0.25">
      <c r="A82" s="73" t="s">
        <v>178</v>
      </c>
      <c r="B82" s="84">
        <v>6310</v>
      </c>
      <c r="C82" s="85" t="s">
        <v>40</v>
      </c>
      <c r="D82" s="62" t="s">
        <v>121</v>
      </c>
      <c r="E82" s="64" t="s">
        <v>54</v>
      </c>
      <c r="F82" s="27">
        <v>120000</v>
      </c>
      <c r="G82" s="27">
        <v>0</v>
      </c>
      <c r="H82" s="27">
        <v>120000</v>
      </c>
      <c r="I82" s="67">
        <v>120000</v>
      </c>
    </row>
    <row r="83" spans="1:9" ht="31.5" x14ac:dyDescent="0.25">
      <c r="A83" s="73" t="s">
        <v>178</v>
      </c>
      <c r="B83" s="84">
        <v>6310</v>
      </c>
      <c r="C83" s="85" t="s">
        <v>40</v>
      </c>
      <c r="D83" s="62" t="s">
        <v>121</v>
      </c>
      <c r="E83" s="64" t="s">
        <v>63</v>
      </c>
      <c r="F83" s="27">
        <v>8394485</v>
      </c>
      <c r="G83" s="27">
        <v>1.2</v>
      </c>
      <c r="H83" s="27">
        <v>8291650</v>
      </c>
      <c r="I83" s="67">
        <v>50000</v>
      </c>
    </row>
    <row r="84" spans="1:9" ht="30" customHeight="1" x14ac:dyDescent="0.25">
      <c r="A84" s="73" t="s">
        <v>178</v>
      </c>
      <c r="B84" s="84">
        <v>6310</v>
      </c>
      <c r="C84" s="85" t="s">
        <v>40</v>
      </c>
      <c r="D84" s="62" t="s">
        <v>121</v>
      </c>
      <c r="E84" s="65" t="s">
        <v>64</v>
      </c>
      <c r="F84" s="27">
        <v>885560</v>
      </c>
      <c r="G84" s="27">
        <v>95.5</v>
      </c>
      <c r="H84" s="27">
        <v>40000</v>
      </c>
      <c r="I84" s="67">
        <v>40000</v>
      </c>
    </row>
    <row r="85" spans="1:9" ht="30.75" customHeight="1" x14ac:dyDescent="0.25">
      <c r="A85" s="73" t="s">
        <v>178</v>
      </c>
      <c r="B85" s="84">
        <v>6310</v>
      </c>
      <c r="C85" s="85" t="s">
        <v>40</v>
      </c>
      <c r="D85" s="62" t="s">
        <v>121</v>
      </c>
      <c r="E85" s="65" t="s">
        <v>65</v>
      </c>
      <c r="F85" s="27">
        <v>1239632</v>
      </c>
      <c r="G85" s="27">
        <v>96.8</v>
      </c>
      <c r="H85" s="27">
        <v>40000</v>
      </c>
      <c r="I85" s="67">
        <v>40000</v>
      </c>
    </row>
    <row r="86" spans="1:9" ht="31.5" customHeight="1" x14ac:dyDescent="0.25">
      <c r="A86" s="73" t="s">
        <v>178</v>
      </c>
      <c r="B86" s="84">
        <v>6310</v>
      </c>
      <c r="C86" s="85" t="s">
        <v>40</v>
      </c>
      <c r="D86" s="62" t="s">
        <v>121</v>
      </c>
      <c r="E86" s="65" t="s">
        <v>66</v>
      </c>
      <c r="F86" s="27">
        <v>1498631</v>
      </c>
      <c r="G86" s="27">
        <v>97.9</v>
      </c>
      <c r="H86" s="27">
        <v>31900</v>
      </c>
      <c r="I86" s="67">
        <v>31900</v>
      </c>
    </row>
    <row r="87" spans="1:9" ht="29.25" customHeight="1" x14ac:dyDescent="0.25">
      <c r="A87" s="73" t="s">
        <v>178</v>
      </c>
      <c r="B87" s="84">
        <v>6310</v>
      </c>
      <c r="C87" s="85" t="s">
        <v>40</v>
      </c>
      <c r="D87" s="62" t="s">
        <v>121</v>
      </c>
      <c r="E87" s="65" t="s">
        <v>67</v>
      </c>
      <c r="F87" s="27">
        <v>1497089</v>
      </c>
      <c r="G87" s="27">
        <v>97.3</v>
      </c>
      <c r="H87" s="27">
        <v>40000</v>
      </c>
      <c r="I87" s="67">
        <v>40000</v>
      </c>
    </row>
    <row r="88" spans="1:9" ht="31.5" x14ac:dyDescent="0.25">
      <c r="A88" s="73" t="s">
        <v>178</v>
      </c>
      <c r="B88" s="84">
        <v>6310</v>
      </c>
      <c r="C88" s="85" t="s">
        <v>40</v>
      </c>
      <c r="D88" s="62" t="s">
        <v>121</v>
      </c>
      <c r="E88" s="68" t="s">
        <v>70</v>
      </c>
      <c r="F88" s="67">
        <v>200000</v>
      </c>
      <c r="G88" s="27">
        <v>0</v>
      </c>
      <c r="H88" s="27">
        <v>200000</v>
      </c>
      <c r="I88" s="67">
        <v>200000</v>
      </c>
    </row>
    <row r="89" spans="1:9" ht="31.5" x14ac:dyDescent="0.25">
      <c r="A89" s="73" t="s">
        <v>178</v>
      </c>
      <c r="B89" s="84">
        <v>6310</v>
      </c>
      <c r="C89" s="85" t="s">
        <v>40</v>
      </c>
      <c r="D89" s="62" t="s">
        <v>121</v>
      </c>
      <c r="E89" s="68" t="s">
        <v>71</v>
      </c>
      <c r="F89" s="27">
        <v>250000</v>
      </c>
      <c r="G89" s="27">
        <v>0</v>
      </c>
      <c r="H89" s="27">
        <v>250000</v>
      </c>
      <c r="I89" s="67">
        <v>250000</v>
      </c>
    </row>
    <row r="90" spans="1:9" ht="31.5" x14ac:dyDescent="0.25">
      <c r="A90" s="73" t="s">
        <v>178</v>
      </c>
      <c r="B90" s="84">
        <v>6310</v>
      </c>
      <c r="C90" s="85" t="s">
        <v>40</v>
      </c>
      <c r="D90" s="62" t="s">
        <v>121</v>
      </c>
      <c r="E90" s="68" t="s">
        <v>79</v>
      </c>
      <c r="F90" s="27">
        <v>50000</v>
      </c>
      <c r="G90" s="27">
        <v>0</v>
      </c>
      <c r="H90" s="27">
        <v>50000</v>
      </c>
      <c r="I90" s="67">
        <v>50000</v>
      </c>
    </row>
    <row r="91" spans="1:9" ht="31.5" x14ac:dyDescent="0.25">
      <c r="A91" s="73" t="s">
        <v>178</v>
      </c>
      <c r="B91" s="84">
        <v>6310</v>
      </c>
      <c r="C91" s="85" t="s">
        <v>40</v>
      </c>
      <c r="D91" s="62" t="s">
        <v>121</v>
      </c>
      <c r="E91" s="68" t="s">
        <v>72</v>
      </c>
      <c r="F91" s="67">
        <v>500000</v>
      </c>
      <c r="G91" s="27">
        <v>0</v>
      </c>
      <c r="H91" s="27">
        <v>500000</v>
      </c>
      <c r="I91" s="67">
        <v>500000</v>
      </c>
    </row>
    <row r="92" spans="1:9" ht="47.25" x14ac:dyDescent="0.25">
      <c r="A92" s="73" t="s">
        <v>178</v>
      </c>
      <c r="B92" s="84">
        <v>6310</v>
      </c>
      <c r="C92" s="85" t="s">
        <v>40</v>
      </c>
      <c r="D92" s="62" t="s">
        <v>121</v>
      </c>
      <c r="E92" s="68" t="s">
        <v>73</v>
      </c>
      <c r="F92" s="67">
        <v>6998633</v>
      </c>
      <c r="G92" s="93">
        <v>0</v>
      </c>
      <c r="H92" s="67">
        <v>6998633</v>
      </c>
      <c r="I92" s="67">
        <v>6998633</v>
      </c>
    </row>
    <row r="93" spans="1:9" ht="30" customHeight="1" x14ac:dyDescent="0.25">
      <c r="A93" s="73" t="s">
        <v>178</v>
      </c>
      <c r="B93" s="84">
        <v>6310</v>
      </c>
      <c r="C93" s="85" t="s">
        <v>40</v>
      </c>
      <c r="D93" s="62" t="s">
        <v>121</v>
      </c>
      <c r="E93" s="68" t="s">
        <v>211</v>
      </c>
      <c r="F93" s="67">
        <v>50000</v>
      </c>
      <c r="G93" s="27">
        <v>0</v>
      </c>
      <c r="H93" s="27">
        <v>50000</v>
      </c>
      <c r="I93" s="67">
        <v>50000</v>
      </c>
    </row>
    <row r="94" spans="1:9" ht="30" customHeight="1" x14ac:dyDescent="0.25">
      <c r="A94" s="73" t="s">
        <v>178</v>
      </c>
      <c r="B94" s="84">
        <v>6310</v>
      </c>
      <c r="C94" s="85" t="s">
        <v>40</v>
      </c>
      <c r="D94" s="62" t="s">
        <v>121</v>
      </c>
      <c r="E94" s="68" t="s">
        <v>212</v>
      </c>
      <c r="F94" s="67">
        <v>7458708</v>
      </c>
      <c r="G94" s="27">
        <v>99.9</v>
      </c>
      <c r="H94" s="27">
        <v>8100</v>
      </c>
      <c r="I94" s="67">
        <v>8100</v>
      </c>
    </row>
    <row r="95" spans="1:9" ht="31.5" x14ac:dyDescent="0.25">
      <c r="A95" s="73" t="s">
        <v>178</v>
      </c>
      <c r="B95" s="84">
        <v>6310</v>
      </c>
      <c r="C95" s="85" t="s">
        <v>40</v>
      </c>
      <c r="D95" s="62" t="s">
        <v>121</v>
      </c>
      <c r="E95" s="68" t="s">
        <v>74</v>
      </c>
      <c r="F95" s="67">
        <v>68000</v>
      </c>
      <c r="G95" s="27">
        <v>0</v>
      </c>
      <c r="H95" s="27">
        <v>68000</v>
      </c>
      <c r="I95" s="67">
        <v>68000</v>
      </c>
    </row>
    <row r="96" spans="1:9" ht="31.5" x14ac:dyDescent="0.25">
      <c r="A96" s="73" t="s">
        <v>178</v>
      </c>
      <c r="B96" s="84">
        <v>6310</v>
      </c>
      <c r="C96" s="85" t="s">
        <v>40</v>
      </c>
      <c r="D96" s="62" t="s">
        <v>121</v>
      </c>
      <c r="E96" s="68" t="s">
        <v>78</v>
      </c>
      <c r="F96" s="67">
        <v>60000</v>
      </c>
      <c r="G96" s="27">
        <v>0</v>
      </c>
      <c r="H96" s="67">
        <v>60000</v>
      </c>
      <c r="I96" s="67">
        <v>60000</v>
      </c>
    </row>
    <row r="97" spans="1:9" ht="47.25" x14ac:dyDescent="0.25">
      <c r="A97" s="73" t="s">
        <v>178</v>
      </c>
      <c r="B97" s="84">
        <v>6310</v>
      </c>
      <c r="C97" s="85" t="s">
        <v>40</v>
      </c>
      <c r="D97" s="62" t="s">
        <v>121</v>
      </c>
      <c r="E97" s="68" t="s">
        <v>213</v>
      </c>
      <c r="F97" s="27">
        <v>70000</v>
      </c>
      <c r="G97" s="27">
        <v>0</v>
      </c>
      <c r="H97" s="27">
        <v>70000</v>
      </c>
      <c r="I97" s="67">
        <v>70000</v>
      </c>
    </row>
    <row r="98" spans="1:9" ht="31.5" x14ac:dyDescent="0.25">
      <c r="A98" s="73" t="s">
        <v>194</v>
      </c>
      <c r="B98" s="84">
        <v>6310</v>
      </c>
      <c r="C98" s="85" t="s">
        <v>40</v>
      </c>
      <c r="D98" s="62" t="s">
        <v>121</v>
      </c>
      <c r="E98" s="68" t="s">
        <v>193</v>
      </c>
      <c r="F98" s="67">
        <v>70000</v>
      </c>
      <c r="G98" s="27">
        <v>0</v>
      </c>
      <c r="H98" s="67">
        <v>70000</v>
      </c>
      <c r="I98" s="67">
        <v>70000</v>
      </c>
    </row>
    <row r="99" spans="1:9" ht="31.5" x14ac:dyDescent="0.25">
      <c r="A99" s="73" t="s">
        <v>178</v>
      </c>
      <c r="B99" s="84">
        <v>6310</v>
      </c>
      <c r="C99" s="85" t="s">
        <v>40</v>
      </c>
      <c r="D99" s="62" t="s">
        <v>121</v>
      </c>
      <c r="E99" s="38" t="s">
        <v>56</v>
      </c>
      <c r="F99" s="27">
        <v>132611</v>
      </c>
      <c r="G99" s="27">
        <v>41.7</v>
      </c>
      <c r="H99" s="27">
        <v>77300</v>
      </c>
      <c r="I99" s="67">
        <v>77300</v>
      </c>
    </row>
    <row r="100" spans="1:9" ht="31.5" x14ac:dyDescent="0.25">
      <c r="A100" s="73" t="s">
        <v>178</v>
      </c>
      <c r="B100" s="84">
        <v>6310</v>
      </c>
      <c r="C100" s="85" t="s">
        <v>40</v>
      </c>
      <c r="D100" s="62" t="s">
        <v>121</v>
      </c>
      <c r="E100" s="38" t="s">
        <v>55</v>
      </c>
      <c r="F100" s="27">
        <v>259601</v>
      </c>
      <c r="G100" s="27">
        <v>86.8</v>
      </c>
      <c r="H100" s="27">
        <v>34200</v>
      </c>
      <c r="I100" s="67">
        <v>34200</v>
      </c>
    </row>
    <row r="101" spans="1:9" ht="31.5" x14ac:dyDescent="0.25">
      <c r="A101" s="73" t="s">
        <v>178</v>
      </c>
      <c r="B101" s="84">
        <v>6310</v>
      </c>
      <c r="C101" s="85" t="s">
        <v>40</v>
      </c>
      <c r="D101" s="62" t="s">
        <v>121</v>
      </c>
      <c r="E101" s="38" t="s">
        <v>60</v>
      </c>
      <c r="F101" s="27">
        <v>1500000</v>
      </c>
      <c r="G101" s="27">
        <v>0</v>
      </c>
      <c r="H101" s="27">
        <v>1500000</v>
      </c>
      <c r="I101" s="67">
        <v>1500000</v>
      </c>
    </row>
    <row r="102" spans="1:9" ht="31.5" x14ac:dyDescent="0.25">
      <c r="A102" s="73" t="s">
        <v>178</v>
      </c>
      <c r="B102" s="84">
        <v>6310</v>
      </c>
      <c r="C102" s="85" t="s">
        <v>40</v>
      </c>
      <c r="D102" s="62" t="s">
        <v>121</v>
      </c>
      <c r="E102" s="38" t="s">
        <v>61</v>
      </c>
      <c r="F102" s="27">
        <v>1121295</v>
      </c>
      <c r="G102" s="27">
        <v>8.3000000000000007</v>
      </c>
      <c r="H102" s="27">
        <v>1028173</v>
      </c>
      <c r="I102" s="67">
        <v>397000</v>
      </c>
    </row>
    <row r="103" spans="1:9" ht="31.5" x14ac:dyDescent="0.25">
      <c r="A103" s="73" t="s">
        <v>179</v>
      </c>
      <c r="B103" s="84">
        <v>6650</v>
      </c>
      <c r="C103" s="86" t="s">
        <v>39</v>
      </c>
      <c r="D103" s="66" t="s">
        <v>116</v>
      </c>
      <c r="E103" s="39" t="s">
        <v>76</v>
      </c>
      <c r="F103" s="27">
        <v>70000</v>
      </c>
      <c r="G103" s="27">
        <v>0</v>
      </c>
      <c r="H103" s="27">
        <v>70000</v>
      </c>
      <c r="I103" s="27">
        <v>70000</v>
      </c>
    </row>
    <row r="104" spans="1:9" ht="16.5" customHeight="1" x14ac:dyDescent="0.25">
      <c r="A104" s="95" t="s">
        <v>21</v>
      </c>
      <c r="B104" s="96"/>
      <c r="C104" s="96"/>
      <c r="D104" s="96"/>
      <c r="E104" s="97"/>
      <c r="F104" s="26"/>
      <c r="G104" s="26"/>
      <c r="H104" s="26"/>
      <c r="I104" s="45">
        <f>I9+I16+I24+I28+I36+I40+I43+I51+I61+I65+I68</f>
        <v>60132240</v>
      </c>
    </row>
    <row r="105" spans="1:9" ht="9" customHeight="1" x14ac:dyDescent="0.25">
      <c r="B105" s="32"/>
      <c r="C105" s="32"/>
      <c r="D105" s="33"/>
      <c r="E105" s="33"/>
      <c r="F105" s="32"/>
      <c r="G105" s="32"/>
      <c r="H105" s="34"/>
      <c r="I105" s="34"/>
    </row>
    <row r="106" spans="1:9" ht="15.75" hidden="1" x14ac:dyDescent="0.25">
      <c r="B106" s="32"/>
      <c r="C106" s="32"/>
      <c r="D106" s="34"/>
      <c r="E106" s="34"/>
      <c r="F106" s="32"/>
      <c r="G106" s="32"/>
      <c r="H106" s="35"/>
      <c r="I106" s="32"/>
    </row>
    <row r="107" spans="1:9" ht="12.75" customHeight="1" x14ac:dyDescent="0.25">
      <c r="B107" s="118" t="s">
        <v>50</v>
      </c>
      <c r="C107" s="119"/>
      <c r="D107" s="119"/>
      <c r="E107" s="119"/>
      <c r="F107" s="32"/>
      <c r="G107" s="32"/>
      <c r="H107" s="33"/>
      <c r="I107" s="33"/>
    </row>
    <row r="108" spans="1:9" ht="15.75" x14ac:dyDescent="0.25">
      <c r="B108" s="118" t="s">
        <v>9</v>
      </c>
      <c r="C108" s="119"/>
      <c r="D108" s="119"/>
      <c r="E108" s="119"/>
      <c r="F108" s="32"/>
      <c r="G108" s="32"/>
      <c r="H108" s="36" t="s">
        <v>42</v>
      </c>
      <c r="I108" s="32"/>
    </row>
    <row r="109" spans="1:9" ht="6.75" customHeight="1" x14ac:dyDescent="0.2">
      <c r="B109" s="32"/>
      <c r="C109" s="32"/>
      <c r="D109" s="32"/>
      <c r="E109" s="32"/>
      <c r="F109" s="32"/>
      <c r="G109" s="32"/>
      <c r="H109" s="32"/>
      <c r="I109" s="32"/>
    </row>
    <row r="110" spans="1:9" ht="15.75" x14ac:dyDescent="0.25">
      <c r="B110" s="118" t="s">
        <v>62</v>
      </c>
      <c r="C110" s="119"/>
      <c r="D110" s="119"/>
      <c r="E110" s="119"/>
      <c r="F110" s="37"/>
      <c r="G110" s="37"/>
      <c r="H110" s="118" t="s">
        <v>48</v>
      </c>
      <c r="I110" s="118"/>
    </row>
    <row r="111" spans="1:9" ht="14.25" x14ac:dyDescent="0.2">
      <c r="B111" s="10"/>
      <c r="C111" s="10"/>
      <c r="D111" s="10"/>
      <c r="E111" s="10"/>
      <c r="F111" s="9"/>
      <c r="G111" s="9"/>
      <c r="H111" s="9"/>
      <c r="I111" s="9"/>
    </row>
    <row r="112" spans="1:9" x14ac:dyDescent="0.2">
      <c r="B112" s="4"/>
      <c r="C112" s="4"/>
      <c r="D112" s="4"/>
      <c r="E112" s="4"/>
    </row>
    <row r="113" spans="2:9" x14ac:dyDescent="0.2">
      <c r="B113" s="4"/>
      <c r="C113" s="4"/>
      <c r="D113" s="4"/>
      <c r="E113" s="4"/>
    </row>
    <row r="114" spans="2:9" x14ac:dyDescent="0.2">
      <c r="B114" s="4"/>
      <c r="C114" s="4"/>
      <c r="D114" s="4"/>
      <c r="E114" s="4"/>
      <c r="I114" s="42"/>
    </row>
    <row r="115" spans="2:9" x14ac:dyDescent="0.2">
      <c r="B115" s="4"/>
      <c r="C115" s="4"/>
      <c r="D115" s="4"/>
      <c r="E115" s="4"/>
      <c r="I115" s="42"/>
    </row>
    <row r="116" spans="2:9" x14ac:dyDescent="0.2">
      <c r="B116" s="4"/>
      <c r="C116" s="4"/>
      <c r="D116" s="4"/>
      <c r="E116" s="4"/>
    </row>
    <row r="117" spans="2:9" x14ac:dyDescent="0.2">
      <c r="B117" s="4"/>
      <c r="C117" s="4"/>
      <c r="D117" s="4"/>
      <c r="E117" s="4"/>
    </row>
    <row r="118" spans="2:9" x14ac:dyDescent="0.2">
      <c r="B118" s="4"/>
      <c r="C118" s="4"/>
      <c r="D118" s="4"/>
      <c r="E118" s="4"/>
    </row>
    <row r="119" spans="2:9" x14ac:dyDescent="0.2">
      <c r="B119" s="4"/>
      <c r="C119" s="4"/>
      <c r="D119" s="4"/>
      <c r="E119" s="4"/>
    </row>
    <row r="120" spans="2:9" x14ac:dyDescent="0.2">
      <c r="B120" s="4"/>
      <c r="C120" s="4"/>
      <c r="D120" s="4"/>
      <c r="E120" s="4"/>
    </row>
    <row r="121" spans="2:9" x14ac:dyDescent="0.2">
      <c r="B121" s="4"/>
      <c r="C121" s="4"/>
      <c r="D121" s="4"/>
      <c r="E121" s="4"/>
    </row>
    <row r="122" spans="2:9" x14ac:dyDescent="0.2">
      <c r="B122" s="4"/>
      <c r="C122" s="4"/>
      <c r="D122" s="4"/>
      <c r="E122" s="4"/>
    </row>
    <row r="123" spans="2:9" x14ac:dyDescent="0.2">
      <c r="B123" s="4"/>
      <c r="C123" s="4"/>
      <c r="D123" s="4"/>
      <c r="E123" s="4"/>
    </row>
    <row r="124" spans="2:9" x14ac:dyDescent="0.2">
      <c r="B124" s="4"/>
      <c r="C124" s="4"/>
      <c r="D124" s="4"/>
      <c r="E124" s="4"/>
    </row>
    <row r="125" spans="2:9" x14ac:dyDescent="0.2">
      <c r="B125" s="4"/>
      <c r="C125" s="4"/>
      <c r="D125" s="4"/>
      <c r="E125" s="4"/>
    </row>
    <row r="126" spans="2:9" x14ac:dyDescent="0.2">
      <c r="B126" s="4"/>
      <c r="C126" s="4"/>
      <c r="D126" s="4"/>
      <c r="E126" s="4"/>
    </row>
    <row r="127" spans="2:9" x14ac:dyDescent="0.2">
      <c r="B127" s="4"/>
      <c r="C127" s="4"/>
      <c r="D127" s="4"/>
      <c r="E127" s="4"/>
    </row>
    <row r="128" spans="2:9" x14ac:dyDescent="0.2">
      <c r="B128" s="4"/>
      <c r="C128" s="4"/>
      <c r="D128" s="4"/>
      <c r="E128" s="4"/>
    </row>
    <row r="129" spans="2:7" x14ac:dyDescent="0.2">
      <c r="B129" s="4"/>
      <c r="C129" s="4"/>
      <c r="D129" s="4"/>
      <c r="E129" s="4"/>
    </row>
    <row r="130" spans="2:7" x14ac:dyDescent="0.2">
      <c r="B130" s="4"/>
      <c r="C130" s="4"/>
      <c r="D130" s="4"/>
      <c r="E130" s="4"/>
    </row>
    <row r="131" spans="2:7" x14ac:dyDescent="0.2">
      <c r="B131" s="4"/>
      <c r="C131" s="4"/>
      <c r="D131" s="4"/>
      <c r="E131" s="4"/>
    </row>
    <row r="132" spans="2:7" x14ac:dyDescent="0.2">
      <c r="B132" s="4"/>
      <c r="C132" s="4"/>
      <c r="D132" s="4"/>
      <c r="E132" s="4"/>
    </row>
    <row r="133" spans="2:7" x14ac:dyDescent="0.2">
      <c r="B133" s="4"/>
      <c r="C133" s="4"/>
      <c r="D133" s="4"/>
      <c r="E133" s="4"/>
    </row>
    <row r="134" spans="2:7" x14ac:dyDescent="0.2">
      <c r="B134" s="4"/>
      <c r="C134" s="4"/>
      <c r="D134" s="4"/>
      <c r="E134" s="4"/>
    </row>
    <row r="135" spans="2:7" x14ac:dyDescent="0.2">
      <c r="B135" s="4"/>
      <c r="C135" s="4"/>
      <c r="D135" s="4"/>
      <c r="E135" s="4"/>
    </row>
    <row r="136" spans="2:7" x14ac:dyDescent="0.2">
      <c r="B136" s="4"/>
      <c r="C136" s="4"/>
      <c r="D136" s="4"/>
      <c r="E136" s="4"/>
    </row>
    <row r="137" spans="2:7" x14ac:dyDescent="0.2">
      <c r="B137" s="4"/>
      <c r="C137" s="4"/>
      <c r="D137" s="4"/>
      <c r="E137" s="4"/>
    </row>
    <row r="138" spans="2:7" x14ac:dyDescent="0.2">
      <c r="B138" s="4"/>
      <c r="C138" s="4"/>
      <c r="D138" s="4"/>
      <c r="E138" s="4"/>
    </row>
    <row r="139" spans="2:7" x14ac:dyDescent="0.2">
      <c r="B139" s="4"/>
      <c r="C139" s="4"/>
      <c r="D139" s="4"/>
      <c r="E139" s="4"/>
      <c r="F139" s="4"/>
      <c r="G139" s="4"/>
    </row>
    <row r="140" spans="2:7" x14ac:dyDescent="0.2">
      <c r="B140" s="4"/>
      <c r="C140" s="4"/>
      <c r="D140" s="4"/>
      <c r="E140" s="4"/>
      <c r="F140" s="4"/>
      <c r="G140" s="4"/>
    </row>
    <row r="141" spans="2:7" x14ac:dyDescent="0.2">
      <c r="B141" s="4"/>
      <c r="C141" s="4"/>
      <c r="D141" s="4"/>
      <c r="E141" s="4"/>
      <c r="F141" s="4"/>
      <c r="G141" s="4"/>
    </row>
    <row r="142" spans="2:7" x14ac:dyDescent="0.2">
      <c r="B142" s="4"/>
      <c r="C142" s="4"/>
      <c r="D142" s="4"/>
      <c r="E142" s="4"/>
      <c r="F142" s="4"/>
      <c r="G142" s="4"/>
    </row>
    <row r="143" spans="2:7" x14ac:dyDescent="0.2">
      <c r="B143" s="4"/>
      <c r="C143" s="4"/>
      <c r="D143" s="4"/>
      <c r="E143" s="4"/>
      <c r="F143" s="4"/>
      <c r="G143" s="4"/>
    </row>
    <row r="144" spans="2:7" x14ac:dyDescent="0.2">
      <c r="B144" s="4"/>
      <c r="C144" s="4"/>
      <c r="D144" s="4"/>
      <c r="E144" s="4"/>
      <c r="F144" s="4"/>
      <c r="G144" s="4"/>
    </row>
    <row r="145" spans="2:7" x14ac:dyDescent="0.2">
      <c r="B145" s="4"/>
      <c r="C145" s="4"/>
      <c r="D145" s="4"/>
      <c r="E145" s="4"/>
      <c r="F145" s="4"/>
      <c r="G145" s="4"/>
    </row>
    <row r="146" spans="2:7" x14ac:dyDescent="0.2">
      <c r="B146" s="4"/>
      <c r="C146" s="4"/>
      <c r="D146" s="4"/>
      <c r="E146" s="4"/>
      <c r="F146" s="4"/>
      <c r="G146" s="4"/>
    </row>
    <row r="147" spans="2:7" x14ac:dyDescent="0.2">
      <c r="B147" s="4"/>
      <c r="C147" s="4"/>
      <c r="D147" s="4"/>
      <c r="E147" s="4"/>
      <c r="F147" s="4"/>
      <c r="G147" s="4"/>
    </row>
    <row r="148" spans="2:7" x14ac:dyDescent="0.2">
      <c r="B148" s="4"/>
      <c r="C148" s="4"/>
      <c r="D148" s="4"/>
      <c r="E148" s="4"/>
      <c r="F148" s="4"/>
      <c r="G148" s="4"/>
    </row>
    <row r="149" spans="2:7" x14ac:dyDescent="0.2">
      <c r="B149" s="4"/>
      <c r="C149" s="4"/>
      <c r="D149" s="4"/>
      <c r="E149" s="4"/>
      <c r="F149" s="4"/>
      <c r="G149" s="4"/>
    </row>
    <row r="150" spans="2:7" x14ac:dyDescent="0.2">
      <c r="B150" s="4"/>
      <c r="C150" s="4"/>
      <c r="D150" s="4"/>
      <c r="E150" s="4"/>
      <c r="F150" s="4"/>
      <c r="G150" s="4"/>
    </row>
    <row r="151" spans="2:7" x14ac:dyDescent="0.2">
      <c r="B151" s="4"/>
      <c r="C151" s="4"/>
      <c r="D151" s="4"/>
      <c r="E151" s="4"/>
      <c r="F151" s="4"/>
      <c r="G151" s="4"/>
    </row>
    <row r="152" spans="2:7" x14ac:dyDescent="0.2">
      <c r="B152" s="4"/>
      <c r="C152" s="4"/>
      <c r="D152" s="4"/>
      <c r="E152" s="4"/>
      <c r="F152" s="4"/>
      <c r="G152" s="4"/>
    </row>
    <row r="153" spans="2:7" x14ac:dyDescent="0.2">
      <c r="B153" s="4"/>
      <c r="C153" s="4"/>
      <c r="D153" s="4"/>
      <c r="E153" s="4"/>
      <c r="F153" s="4"/>
      <c r="G153" s="4"/>
    </row>
    <row r="154" spans="2:7" x14ac:dyDescent="0.2">
      <c r="B154" s="4"/>
      <c r="C154" s="4"/>
      <c r="D154" s="4"/>
      <c r="E154" s="4"/>
      <c r="F154" s="4"/>
      <c r="G154" s="4"/>
    </row>
    <row r="155" spans="2:7" x14ac:dyDescent="0.2">
      <c r="B155" s="4"/>
      <c r="C155" s="4"/>
      <c r="D155" s="4"/>
      <c r="E155" s="4"/>
      <c r="F155" s="4"/>
      <c r="G155" s="4"/>
    </row>
    <row r="156" spans="2:7" x14ac:dyDescent="0.2">
      <c r="B156" s="4"/>
      <c r="C156" s="4"/>
      <c r="D156" s="4"/>
      <c r="E156" s="4"/>
      <c r="F156" s="4"/>
      <c r="G156" s="4"/>
    </row>
    <row r="157" spans="2:7" x14ac:dyDescent="0.2">
      <c r="B157" s="4"/>
      <c r="C157" s="4"/>
      <c r="D157" s="4"/>
      <c r="E157" s="4"/>
      <c r="F157" s="4"/>
      <c r="G157" s="4"/>
    </row>
    <row r="158" spans="2:7" x14ac:dyDescent="0.2">
      <c r="B158" s="4"/>
      <c r="C158" s="4"/>
      <c r="D158" s="4"/>
      <c r="E158" s="4"/>
      <c r="F158" s="4"/>
      <c r="G158" s="4"/>
    </row>
    <row r="159" spans="2:7" x14ac:dyDescent="0.2">
      <c r="B159" s="4"/>
      <c r="C159" s="4"/>
      <c r="D159" s="4"/>
      <c r="E159" s="4"/>
      <c r="F159" s="4"/>
      <c r="G159" s="4"/>
    </row>
    <row r="160" spans="2:7" x14ac:dyDescent="0.2">
      <c r="B160" s="4"/>
      <c r="C160" s="4"/>
      <c r="D160" s="4"/>
      <c r="E160" s="4"/>
      <c r="F160" s="4"/>
      <c r="G160" s="4"/>
    </row>
    <row r="161" spans="2:7" x14ac:dyDescent="0.2">
      <c r="B161" s="4"/>
      <c r="C161" s="4"/>
      <c r="D161" s="4"/>
      <c r="E161" s="4"/>
      <c r="F161" s="4"/>
      <c r="G161" s="4"/>
    </row>
    <row r="162" spans="2:7" x14ac:dyDescent="0.2">
      <c r="B162" s="4"/>
      <c r="C162" s="4"/>
      <c r="D162" s="4"/>
      <c r="E162" s="4"/>
      <c r="F162" s="4"/>
      <c r="G162" s="4"/>
    </row>
    <row r="163" spans="2:7" x14ac:dyDescent="0.2">
      <c r="B163" s="4"/>
      <c r="C163" s="4"/>
      <c r="D163" s="4"/>
    </row>
    <row r="164" spans="2:7" x14ac:dyDescent="0.2">
      <c r="B164" s="4"/>
      <c r="C164" s="4"/>
      <c r="D164" s="4"/>
    </row>
    <row r="165" spans="2:7" x14ac:dyDescent="0.2">
      <c r="B165" s="4"/>
      <c r="C165" s="4"/>
      <c r="D165" s="4"/>
    </row>
    <row r="166" spans="2:7" x14ac:dyDescent="0.2">
      <c r="B166" s="4"/>
      <c r="C166" s="4"/>
      <c r="D166" s="4"/>
    </row>
    <row r="167" spans="2:7" x14ac:dyDescent="0.2">
      <c r="B167" s="4"/>
      <c r="C167" s="4"/>
      <c r="D167" s="4"/>
    </row>
    <row r="168" spans="2:7" x14ac:dyDescent="0.2">
      <c r="B168" s="4"/>
      <c r="C168" s="4"/>
      <c r="D168" s="4"/>
    </row>
    <row r="169" spans="2:7" x14ac:dyDescent="0.2">
      <c r="B169" s="4"/>
      <c r="C169" s="4"/>
      <c r="D169" s="4"/>
    </row>
    <row r="170" spans="2:7" x14ac:dyDescent="0.2">
      <c r="B170" s="4"/>
      <c r="C170" s="4"/>
      <c r="D170" s="4"/>
    </row>
    <row r="171" spans="2:7" x14ac:dyDescent="0.2">
      <c r="B171" s="4"/>
      <c r="C171" s="4"/>
      <c r="D171" s="4"/>
    </row>
  </sheetData>
  <mergeCells count="32">
    <mergeCell ref="B108:E108"/>
    <mergeCell ref="B110:E110"/>
    <mergeCell ref="H110:I110"/>
    <mergeCell ref="I9:I10"/>
    <mergeCell ref="B16:B17"/>
    <mergeCell ref="E16:E17"/>
    <mergeCell ref="F16:F17"/>
    <mergeCell ref="G16:G17"/>
    <mergeCell ref="B107:E107"/>
    <mergeCell ref="B9:B10"/>
    <mergeCell ref="F9:F10"/>
    <mergeCell ref="G9:G10"/>
    <mergeCell ref="H9:H10"/>
    <mergeCell ref="F5:F7"/>
    <mergeCell ref="G5:G7"/>
    <mergeCell ref="H5:H7"/>
    <mergeCell ref="A9:A10"/>
    <mergeCell ref="B5:B7"/>
    <mergeCell ref="C5:C7"/>
    <mergeCell ref="D9:D10"/>
    <mergeCell ref="E9:E10"/>
    <mergeCell ref="D5:D7"/>
    <mergeCell ref="A104:E104"/>
    <mergeCell ref="G1:I1"/>
    <mergeCell ref="B2:I2"/>
    <mergeCell ref="B3:I3"/>
    <mergeCell ref="E5:E7"/>
    <mergeCell ref="C9:C10"/>
    <mergeCell ref="I5:I7"/>
    <mergeCell ref="H16:H17"/>
    <mergeCell ref="I16:I17"/>
    <mergeCell ref="A5:A7"/>
  </mergeCells>
  <phoneticPr fontId="0" type="noConversion"/>
  <pageMargins left="0.59055118110236227" right="0.19685039370078741" top="0.19685039370078741" bottom="0.19685039370078741" header="0.51181102362204722" footer="0.51181102362204722"/>
  <pageSetup paperSize="9" scale="60" fitToHeight="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07.02.</vt:lpstr>
      <vt:lpstr>'пр 07.02.'!Область_печати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2017-02-08T07:14:54Z</cp:lastPrinted>
  <dcterms:created xsi:type="dcterms:W3CDTF">2009-01-05T12:12:51Z</dcterms:created>
  <dcterms:modified xsi:type="dcterms:W3CDTF">2021-11-03T13:14:41Z</dcterms:modified>
</cp:coreProperties>
</file>